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0" yWindow="65416" windowWidth="9750" windowHeight="8925" activeTab="2"/>
  </bookViews>
  <sheets>
    <sheet name="งบดุล " sheetId="1" r:id="rId1"/>
    <sheet name="งบกำไรขาดทุน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'งบกระแสเงินสด'!$A$1:$N$71</definedName>
    <definedName name="_xlnm.Print_Area" localSheetId="1">'งบกำไรขาดทุน'!$A$1:$M$42</definedName>
    <definedName name="_xlnm.Print_Area" localSheetId="0">'งบดุล '!$A$1:$N$105</definedName>
    <definedName name="_xlnm.Print_Area" localSheetId="3">'ส่วนของผู้ถือหุ้นงบเฉพาะ'!$A$1:$O$25</definedName>
    <definedName name="_xlnm.Print_Area" localSheetId="2">'ส่วนของผู้ถือหุ้นงบรวม'!$A$1:$Q$26</definedName>
  </definedNames>
  <calcPr fullCalcOnLoad="1"/>
</workbook>
</file>

<file path=xl/sharedStrings.xml><?xml version="1.0" encoding="utf-8"?>
<sst xmlns="http://schemas.openxmlformats.org/spreadsheetml/2006/main" count="371" uniqueCount="167">
  <si>
    <t>บริษัท บริหารและพัฒนาเพื่อการอนุรักษ์สิ่งแวดล้อม จำกัด (มหาชน) และบริษัทย่อย</t>
  </si>
  <si>
    <t xml:space="preserve">งบกำไรขาดทุน </t>
  </si>
  <si>
    <t>งบการเงินรวม</t>
  </si>
  <si>
    <t>งบการเงินเฉพาะบริษัท</t>
  </si>
  <si>
    <t>หมายเหตุ</t>
  </si>
  <si>
    <t xml:space="preserve">รายได้  </t>
  </si>
  <si>
    <t>รายได้อื่น</t>
  </si>
  <si>
    <t>รวมรายได้</t>
  </si>
  <si>
    <t>งบดุล</t>
  </si>
  <si>
    <t>สินทรัพย์หมุนเวียน</t>
  </si>
  <si>
    <t>เงินสดและรายการเทียบเท่าเงินสด</t>
  </si>
  <si>
    <t xml:space="preserve">ลูกหนี้การค้า - สุทธิ   </t>
  </si>
  <si>
    <t>วัสดุคงเหลือ</t>
  </si>
  <si>
    <t>สินทรัพย์หมุนเวียนอื่น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</si>
  <si>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</si>
  <si>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</si>
  <si>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</si>
  <si>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</si>
  <si>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</si>
  <si>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</si>
  <si>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</si>
  <si>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</t>
  </si>
  <si>
    <t>เจ้าหนี้อื่น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</si>
  <si>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</si>
  <si>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</si>
  <si>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</si>
  <si>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</si>
  <si>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</si>
  <si>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</si>
  <si>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ภาษีเงินได้</t>
  </si>
  <si>
    <t xml:space="preserve">งบแสดงการเปลี่ยนแปลงส่วนของผู้ถือหุ้น </t>
  </si>
  <si>
    <t>ทุนเรือนหุ้น</t>
  </si>
  <si>
    <t>ส่วนเกิน</t>
  </si>
  <si>
    <t>ที่ออกและ</t>
  </si>
  <si>
    <t>ชำระแล้ว</t>
  </si>
  <si>
    <t>ตามกฎหมาย</t>
  </si>
  <si>
    <t>ค่าใช้จ่าย</t>
  </si>
  <si>
    <t>รวมค่าใช้จ่าย</t>
  </si>
  <si>
    <t xml:space="preserve">ที่ดิน อาคารและอุปกรณ์ - สุทธิ </t>
  </si>
  <si>
    <t>พันบาท</t>
  </si>
  <si>
    <t>ประมาณการหนี้สินสำหรับค่าขนย้ายและ</t>
  </si>
  <si>
    <t>กำจัดกากอุตสาหกรรม</t>
  </si>
  <si>
    <t>เงินทดรองจ่ายแก่กรรมการ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</si>
  <si>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</si>
  <si>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</si>
  <si>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</si>
  <si>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กำไรสะสม</t>
  </si>
  <si>
    <t>เงินฝากสถาบันการเงินที่มีภาระค้ำประกัน</t>
  </si>
  <si>
    <t>ส่วนของ</t>
  </si>
  <si>
    <t>รวมส่วนของ</t>
  </si>
  <si>
    <t>ของผู้ถือหุ้น</t>
  </si>
  <si>
    <t>ผู้ถือหุ้นส่วนน้อย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</si>
  <si>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</si>
  <si>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</si>
  <si>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</si>
  <si>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</si>
  <si>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ลูกหนี้การค้า</t>
  </si>
  <si>
    <t>หนี้สินดำเนินงานเพิ่มขึ้น (ลดลง)</t>
  </si>
  <si>
    <t>กระแสเงินสดจากกิจกรรมลงทุน</t>
  </si>
  <si>
    <t>ซื้อที่ดิน อาคารและอุปกรณ์</t>
  </si>
  <si>
    <t>กระแสเงินสดจากกิจกรรมจัดหาเงิน</t>
  </si>
  <si>
    <t>จ่ายชำระคืนเงินกู้ยืมระยะยาว</t>
  </si>
  <si>
    <t>ดอกเบี้ยจ่าย</t>
  </si>
  <si>
    <t>ดอกเบี้ยรับ</t>
  </si>
  <si>
    <t>จ่ายภาษีเงินได้</t>
  </si>
  <si>
    <t>รับดอกเบี้ย</t>
  </si>
  <si>
    <t>จ่ายดอกเบี้ย</t>
  </si>
  <si>
    <t>เงินกู้ยืมระยะยาวที่ถึงกำหนดชำระภายในหนึ่งปี</t>
  </si>
  <si>
    <t>รวมส่วนของผู้ถือหุ้น</t>
  </si>
  <si>
    <t>ส่วนที่เป็นของผู้ถือหุ้นบริษัทใหญ่</t>
  </si>
  <si>
    <t>ส่วนที่เป็นของผู้ถือหุ้นส่วนน้อย</t>
  </si>
  <si>
    <t>รับเงินปันผล</t>
  </si>
  <si>
    <t>รายได้เงินปันผล</t>
  </si>
  <si>
    <t>งบแสดงการเปลี่ยนแปลงส่วนของผู้ถือหุ้น</t>
  </si>
  <si>
    <t>สิ น ท รั พ ย์</t>
  </si>
  <si>
    <t xml:space="preserve">     เรียกเก็บเงินแล้ว</t>
  </si>
  <si>
    <t xml:space="preserve">     ยังไม่ได้เรียกเก็บเงิน</t>
  </si>
  <si>
    <t xml:space="preserve">     ต้นทุนในการเตรียมหลุมฝังกลบ - สุทธิ  </t>
  </si>
  <si>
    <t xml:space="preserve">     ภาษีเงินได้หัก ณ ที่จ่าย</t>
  </si>
  <si>
    <t xml:space="preserve">     เงินมัดจำการเช่าแก่กิจการที่เกี่ยวข้องกัน</t>
  </si>
  <si>
    <t xml:space="preserve">     เงินมัดจำและอื่น ๆ</t>
  </si>
  <si>
    <t xml:space="preserve">     กิจการที่เกี่ยวข้องกัน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</si>
  <si>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</si>
  <si>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</si>
  <si>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</si>
  <si>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>เงินทดรองจ่ายจากกรรมการ</t>
  </si>
  <si>
    <t>เงินกู้ยืมระยะยาว-สุทธิจากส่วนที่ถึงกำหนดชำระ</t>
  </si>
  <si>
    <t>ภายในหนึ่งปี</t>
  </si>
  <si>
    <t>เงินลงทุนในบริษัทย่อยซึ่งบันทึกโดยวิธีราคาทุน - สุทธิ</t>
  </si>
  <si>
    <t xml:space="preserve">จัดสรรเพื่อ </t>
  </si>
  <si>
    <t>เป็นสำรอง</t>
  </si>
  <si>
    <t xml:space="preserve"> –  จัดสรรเป็นสำรองตามกฎหมาย</t>
  </si>
  <si>
    <t xml:space="preserve"> –  ยังไม่ได้จัดสรร </t>
  </si>
  <si>
    <t>ขาดทุนจากการด้อยค่าของเงินลงทุนในบริษัทย่อย</t>
  </si>
  <si>
    <t>ยังไม่ได้จัดสรร</t>
  </si>
  <si>
    <t>รวม</t>
  </si>
  <si>
    <t>ปรับปรุงด้วย</t>
  </si>
  <si>
    <t>ทุนจดทะเบียน - 900,000,000 หุ้น มูลค่าหุ้นละ 1 บาท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</si>
  <si>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</si>
  <si>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</si>
  <si>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</si>
  <si>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 xml:space="preserve">มูลค่าหุ้น </t>
  </si>
  <si>
    <t>งบกระแสเงินสด (ต่อ)</t>
  </si>
  <si>
    <t>เงินลงทุนระยะยาวอื่น - เผื่อขาย</t>
  </si>
  <si>
    <t>สินทรัพย์ไม่มีตัวตน - สุทธิ</t>
  </si>
  <si>
    <t>หนี้สินหมุนเวียนอื่น</t>
  </si>
  <si>
    <t>ขาดทุนที่ยังไม่</t>
  </si>
  <si>
    <t>เกิดขึ้นจริงจาก</t>
  </si>
  <si>
    <t>ขาดทุนที่ยังไม่เกิดขึ้นจริงจากเงินลงทุนชั่วคราว</t>
  </si>
  <si>
    <t>ลูกหนี้ค่าที่ดินรอรับคืนจากผู้ขาย</t>
  </si>
  <si>
    <t>- 900,000,000 หุ้น มูลค่าหุ้นละ 1 บาท</t>
  </si>
  <si>
    <t xml:space="preserve">     กิจการอื่น</t>
  </si>
  <si>
    <t>ขาดทุนที่ยังไม่เกิดขึ้นจริงจากเงินลงทุนเผื่อขาย</t>
  </si>
  <si>
    <t>ส่วนของผู้ถือหุ้นส่วนน้อยของบริษัทย่อย</t>
  </si>
  <si>
    <t>เงินลงทุนเผื่อขาย</t>
  </si>
  <si>
    <t>รายได้ค่าบริการ - ธุรกิจให้บริการ</t>
  </si>
  <si>
    <t>ต้นทุนบริการ - ธุรกิจให้บริการ</t>
  </si>
  <si>
    <t>ต้นทุนทางการเงิน</t>
  </si>
  <si>
    <t>ทุนเรือนหุ้น - หุ้นสามัญ มูลค่าหุ้นละ 1 บาท</t>
  </si>
  <si>
    <t>รวมส่วนของผู้ถือหุ้นของบริษัทใหญ่</t>
  </si>
  <si>
    <t>เงินให้กู้ยืมระยะยาวแก่บริษัทย่อย</t>
  </si>
  <si>
    <t>เงินให้กู้ยืมระยะยาวแก่บริษัทย่อยที่ถึงกำหนดชำระภายในหนึ่งปี</t>
  </si>
  <si>
    <t>ที่ถึงกำหนดชำระภายในหนึ่งปี</t>
  </si>
  <si>
    <t>หนี้สินตามสัญญาเช่าซื้อและสัญญาเช่าการเงิน</t>
  </si>
  <si>
    <t>หนี้สินตามสัญญาเช่าซื้อและสัญญาเช่าการเงิน - สุทธิจากส่วน</t>
  </si>
  <si>
    <t>ที่ดินและสิ่งปลูกสร้างรอการพัฒนาในอนาคต - สุทธิ</t>
  </si>
  <si>
    <t>"ยังไม่ได้ตรวจสอบ"</t>
  </si>
  <si>
    <t>"สอบทานแล้ว"</t>
  </si>
  <si>
    <t>"ตรวจสอบแล้ว"</t>
  </si>
  <si>
    <t>31 ธันวาคม 2552</t>
  </si>
  <si>
    <t>31 มีนาคม 2553</t>
  </si>
  <si>
    <t>ณ วันที่ 31 มีนาคม 2553 และวันที่ 31 ธันวาคม 2552</t>
  </si>
  <si>
    <t>สำหรับงวดสามเดือนสิ้นสุดวันที่ 31 มีนาคม 2553 และ 2552</t>
  </si>
  <si>
    <t>ยอดคงเหลือ ณ วันที่ 1 มกราคม 2553</t>
  </si>
  <si>
    <t>บริษัทใหญ่</t>
  </si>
  <si>
    <t>ยอดคงเหลือ ณ วันที่ 1 มกราคม 2552</t>
  </si>
  <si>
    <t>ผลขาดทุนจากเงินลงทุนเผื่อขายที่รับรู้ในส่วนของผู้ถือหุ้น</t>
  </si>
  <si>
    <t>ขาดทุนสุทธิสำหรับงวด</t>
  </si>
  <si>
    <t>ยอดคงเหลือ ณ วันที่ 31 มีนาคม 2552</t>
  </si>
  <si>
    <t>ยอดคงเหลือ ณ วันที่ 31 มีนาคม 2553</t>
  </si>
  <si>
    <t>ส่วนแบ่งกำไรจากเงินลงทุนตามวิธีส่วนได้เสีย</t>
  </si>
  <si>
    <t>ส่วนแบ่งขาดทุนจากเงินลงทุนตามวิธีส่วนได้เสีย</t>
  </si>
  <si>
    <t>ส่วนที่เป็นของผู้ถือหุ้นบริษัทใหญ่ (บาท)</t>
  </si>
  <si>
    <t>เงินสดจ่ายค่าใช้จ่ายเพื่อยุติข้อพิพาท</t>
  </si>
  <si>
    <t>เงินสดจ่ายชดเชยยุติข้อพิพาท</t>
  </si>
  <si>
    <t>จ่ายชำระหนี้สินตามสัญญาเช่าการเงิน</t>
  </si>
  <si>
    <t>เงินสดและรายการเทียบเท่าเงินสดเพิ่มขึ้น (ลดลง) - สุทธิ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</si>
  <si>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</si>
  <si>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</si>
  <si>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ค่าใช้จ่ายในการขายและบริหาร</t>
  </si>
  <si>
    <t>3,11</t>
  </si>
  <si>
    <t>กำไรจากการขายสินทรัพย์</t>
  </si>
  <si>
    <t>ค่าตอบแทนผู้บริหาร</t>
  </si>
  <si>
    <t>เงินทดรองจ่าย</t>
  </si>
  <si>
    <t>ค่าเช่าจ่ายล่วงหน้าแก่กิจการที่เกี่ยวข้องกัน</t>
  </si>
  <si>
    <t>3,13</t>
  </si>
  <si>
    <t>ขาดทุนก่อนต้นทุนทางการเงินและภาษีเงินได้</t>
  </si>
  <si>
    <t>ขาดทุนก่อนภาษีเงินได้</t>
  </si>
  <si>
    <t>ขาดทุนสุทธิ</t>
  </si>
  <si>
    <t>การแบ่งปันขาดทุนสุทธิ</t>
  </si>
  <si>
    <t>ขาดทุนต่อหุ้นสำหรับขาดทุนสุทธิ</t>
  </si>
  <si>
    <t>หนี้สงสัยจะสูญ</t>
  </si>
  <si>
    <t>เงินสดรับจากการขายสินทรัพย์</t>
  </si>
  <si>
    <t>เงินสดสุทธิได้มา (ใช้ไป) จากกิจกรรมดำเนินงาน</t>
  </si>
  <si>
    <t>เงินสดรับ (จ่าย) จากการดำเนินงาน</t>
  </si>
  <si>
    <t>เงินสดสุทธิได้มา (ใช้ไป) จากกิจกรรมลงทุน</t>
  </si>
  <si>
    <t>เงินสดสุทธิได้มา (ใช้ไป) จากกิจกรรมจัดหาเงิน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</si>
</sst>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&quot;£&quot;* #,##0.00_-;\-&quot;£&quot;* #,##0.00_-;_-&quot;£&quot;* &quot;-&quot;??_-;_-@_-"/>
    <numFmt numFmtId="213" formatCode="\t&quot;£&quot;#,##0_);\(\t&quot;£&quot;#,##0\)"/>
    <numFmt numFmtId="214" formatCode="\t&quot;£&quot;#,##0_);[Red]\(\t&quot;£&quot;#,##0\)"/>
    <numFmt numFmtId="215" formatCode="\t&quot;£&quot;#,##0.00_);\(\t&quot;£&quot;#,##0.00\)"/>
    <numFmt numFmtId="216" formatCode="\t&quot;£&quot;#,##0.00_);[Red]\(\t&quot;£&quot;#,##0.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\ ;\(#,##0\)"/>
    <numFmt numFmtId="222" formatCode="#,##0.00\ ;\(#,##0.00\)"/>
    <numFmt numFmtId="223" formatCode="_(* #,##0.0_);_(* \(#,##0.0\);_(* &quot;-&quot;??_);_(@_)"/>
    <numFmt numFmtId="224" formatCode="_(* #,##0_);_(* \(#,##0\);_(* &quot;-&quot;??_);_(@_)"/>
    <numFmt numFmtId="225" formatCode="&quot;ใช่&quot;;&quot;ใช่&quot;;&quot;ไม่ใช่&quot;"/>
    <numFmt numFmtId="226" formatCode="&quot;จริง&quot;;&quot;จริง&quot;;&quot;เท็จ&quot;"/>
    <numFmt numFmtId="227" formatCode="&quot;เปิด&quot;;&quot;เปิด&quot;;&quot;ปิด&quot;"/>
    <numFmt numFmtId="228" formatCode="#,##0.0\ ;\(#,##0.0\)"/>
    <numFmt numFmtId="229" formatCode="#,##0.000\ ;\(#,##0.000\)"/>
    <numFmt numFmtId="230" formatCode="#,##0.0000\ ;\(#,##0.0000\)"/>
    <numFmt numFmtId="231" formatCode="[$-41E]d\ mmmm\ yyyy"/>
    <numFmt numFmtId="232" formatCode="[$-F800]dddd\,\ mmmm\ dd\,\ yyyy"/>
    <numFmt numFmtId="233" formatCode="_(* #,##0.000_);_(* \(#,##0.000\);_(* &quot;-&quot;??_);_(@_)"/>
    <numFmt numFmtId="234" formatCode="0.0"/>
    <numFmt numFmtId="235" formatCode="_(* #,##0.0000_);_(* \(#,##0.0000\);_(* &quot;-&quot;??_);_(@_)"/>
    <numFmt numFmtId="236" formatCode="d\-mmm\-yyyy"/>
    <numFmt numFmtId="237" formatCode="[$-107041E]d\ mmmm\ yyyy;@"/>
    <numFmt numFmtId="238" formatCode="mmm\ yyyy"/>
    <numFmt numFmtId="239" formatCode="[$-101041E]d\ mmmm\ yyyy;@"/>
    <numFmt numFmtId="240" formatCode="\ด\ด\ด\ \ป\ป\ป\ป"/>
    <numFmt numFmtId="241" formatCode="\ด\ด\ด"/>
    <numFmt numFmtId="242" formatCode="mmmm\ yyyy"/>
    <numFmt numFmtId="243" formatCode="0_);\(0\)"/>
    <numFmt numFmtId="244" formatCode="B1mmm\-yy"/>
    <numFmt numFmtId="245" formatCode="_(* #,##0.00_);_(* \(#,##0.00\);_(* &quot;-&quot;_);_(@_)"/>
    <numFmt numFmtId="246" formatCode="_(* #,##0.00000_);_(* \(#,##0.00000\);_(* &quot;-&quot;??_);_(@_)"/>
  </numFmts>
  <fonts count="49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sz val="18"/>
      <name val="Angsana New"/>
      <family val="1"/>
    </font>
    <font>
      <b/>
      <sz val="17"/>
      <name val="Angsana New"/>
      <family val="1"/>
    </font>
    <font>
      <sz val="17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i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1" borderId="2" applyNumberFormat="0" applyAlignment="0" applyProtection="0"/>
    <xf numFmtId="0" fontId="9" fillId="0" borderId="6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22" borderId="0" applyNumberFormat="0" applyBorder="0" applyAlignment="0" applyProtection="0"/>
    <xf numFmtId="0" fontId="19" fillId="0" borderId="9" applyNumberFormat="0" applyFill="0" applyAlignment="0" applyProtection="0"/>
    <xf numFmtId="0" fontId="10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8" applyNumberFormat="0" applyAlignment="0" applyProtection="0"/>
    <xf numFmtId="0" fontId="0" fillId="23" borderId="7" applyNumberFormat="0" applyFon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9" fontId="23" fillId="0" borderId="0" xfId="0" applyNumberFormat="1" applyFont="1" applyBorder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9" fontId="23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21" fontId="24" fillId="0" borderId="0" xfId="0" applyNumberFormat="1" applyFont="1" applyBorder="1" applyAlignment="1">
      <alignment horizontal="right"/>
    </xf>
    <xf numFmtId="221" fontId="24" fillId="0" borderId="0" xfId="0" applyNumberFormat="1" applyFont="1" applyFill="1" applyBorder="1" applyAlignment="1">
      <alignment horizontal="right"/>
    </xf>
    <xf numFmtId="224" fontId="24" fillId="0" borderId="0" xfId="60" applyNumberFormat="1" applyFont="1" applyBorder="1" applyAlignment="1">
      <alignment/>
    </xf>
    <xf numFmtId="224" fontId="24" fillId="0" borderId="0" xfId="60" applyNumberFormat="1" applyFont="1" applyFill="1" applyBorder="1" applyAlignment="1">
      <alignment/>
    </xf>
    <xf numFmtId="224" fontId="24" fillId="0" borderId="0" xfId="60" applyNumberFormat="1" applyFont="1" applyBorder="1" applyAlignment="1">
      <alignment horizontal="center"/>
    </xf>
    <xf numFmtId="224" fontId="24" fillId="0" borderId="0" xfId="60" applyNumberFormat="1" applyFont="1" applyFill="1" applyBorder="1" applyAlignment="1">
      <alignment horizontal="center"/>
    </xf>
    <xf numFmtId="49" fontId="24" fillId="0" borderId="0" xfId="0" applyNumberFormat="1" applyFont="1" applyBorder="1" applyAlignment="1" quotePrefix="1">
      <alignment/>
    </xf>
    <xf numFmtId="0" fontId="25" fillId="0" borderId="0" xfId="0" applyFont="1" applyBorder="1" applyAlignment="1">
      <alignment horizontal="center"/>
    </xf>
    <xf numFmtId="224" fontId="24" fillId="0" borderId="0" xfId="60" applyNumberFormat="1" applyFont="1" applyFill="1" applyBorder="1" applyAlignment="1">
      <alignment horizontal="right"/>
    </xf>
    <xf numFmtId="224" fontId="24" fillId="0" borderId="0" xfId="6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224" fontId="24" fillId="0" borderId="11" xfId="60" applyNumberFormat="1" applyFont="1" applyBorder="1" applyAlignment="1">
      <alignment horizontal="right"/>
    </xf>
    <xf numFmtId="224" fontId="24" fillId="0" borderId="11" xfId="6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top"/>
    </xf>
    <xf numFmtId="49" fontId="24" fillId="0" borderId="0" xfId="0" applyNumberFormat="1" applyFont="1" applyFill="1" applyBorder="1" applyAlignment="1">
      <alignment/>
    </xf>
    <xf numFmtId="224" fontId="24" fillId="0" borderId="11" xfId="60" applyNumberFormat="1" applyFont="1" applyBorder="1" applyAlignment="1">
      <alignment horizontal="left" indent="2"/>
    </xf>
    <xf numFmtId="224" fontId="24" fillId="0" borderId="11" xfId="60" applyNumberFormat="1" applyFont="1" applyFill="1" applyBorder="1" applyAlignment="1">
      <alignment horizontal="left" indent="2"/>
    </xf>
    <xf numFmtId="194" fontId="23" fillId="0" borderId="0" xfId="60" applyFont="1" applyBorder="1" applyAlignment="1">
      <alignment/>
    </xf>
    <xf numFmtId="194" fontId="23" fillId="0" borderId="0" xfId="60" applyFont="1" applyFill="1" applyBorder="1" applyAlignment="1">
      <alignment/>
    </xf>
    <xf numFmtId="224" fontId="24" fillId="0" borderId="12" xfId="60" applyNumberFormat="1" applyFont="1" applyBorder="1" applyAlignment="1">
      <alignment horizontal="right"/>
    </xf>
    <xf numFmtId="224" fontId="24" fillId="0" borderId="12" xfId="60" applyNumberFormat="1" applyFont="1" applyFill="1" applyBorder="1" applyAlignment="1">
      <alignment horizontal="right"/>
    </xf>
    <xf numFmtId="37" fontId="24" fillId="0" borderId="0" xfId="0" applyNumberFormat="1" applyFont="1" applyAlignment="1">
      <alignment vertical="center"/>
    </xf>
    <xf numFmtId="221" fontId="24" fillId="0" borderId="0" xfId="0" applyNumberFormat="1" applyFont="1" applyBorder="1" applyAlignment="1">
      <alignment horizontal="center"/>
    </xf>
    <xf numFmtId="224" fontId="24" fillId="0" borderId="0" xfId="0" applyNumberFormat="1" applyFont="1" applyBorder="1" applyAlignment="1">
      <alignment horizontal="center"/>
    </xf>
    <xf numFmtId="0" fontId="24" fillId="0" borderId="0" xfId="0" applyFont="1" applyFill="1" applyAlignment="1">
      <alignment vertical="center"/>
    </xf>
    <xf numFmtId="224" fontId="24" fillId="0" borderId="11" xfId="60" applyNumberFormat="1" applyFont="1" applyBorder="1" applyAlignment="1">
      <alignment horizontal="center"/>
    </xf>
    <xf numFmtId="224" fontId="23" fillId="0" borderId="0" xfId="60" applyNumberFormat="1" applyFont="1" applyBorder="1" applyAlignment="1">
      <alignment/>
    </xf>
    <xf numFmtId="224" fontId="23" fillId="0" borderId="0" xfId="60" applyNumberFormat="1" applyFont="1" applyFill="1" applyBorder="1" applyAlignment="1">
      <alignment/>
    </xf>
    <xf numFmtId="224" fontId="24" fillId="0" borderId="10" xfId="60" applyNumberFormat="1" applyFont="1" applyBorder="1" applyAlignment="1">
      <alignment horizontal="right"/>
    </xf>
    <xf numFmtId="224" fontId="24" fillId="0" borderId="10" xfId="60" applyNumberFormat="1" applyFont="1" applyFill="1" applyBorder="1" applyAlignment="1">
      <alignment horizontal="right"/>
    </xf>
    <xf numFmtId="221" fontId="24" fillId="0" borderId="12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224" fontId="24" fillId="0" borderId="13" xfId="60" applyNumberFormat="1" applyFont="1" applyBorder="1" applyAlignment="1">
      <alignment horizontal="right"/>
    </xf>
    <xf numFmtId="224" fontId="24" fillId="0" borderId="13" xfId="60" applyNumberFormat="1" applyFont="1" applyFill="1" applyBorder="1" applyAlignment="1">
      <alignment horizontal="right"/>
    </xf>
    <xf numFmtId="221" fontId="24" fillId="0" borderId="13" xfId="0" applyNumberFormat="1" applyFont="1" applyFill="1" applyBorder="1" applyAlignment="1">
      <alignment horizontal="right"/>
    </xf>
    <xf numFmtId="221" fontId="24" fillId="0" borderId="10" xfId="0" applyNumberFormat="1" applyFont="1" applyBorder="1" applyAlignment="1">
      <alignment horizontal="center"/>
    </xf>
    <xf numFmtId="194" fontId="24" fillId="0" borderId="0" xfId="60" applyFont="1" applyBorder="1" applyAlignment="1">
      <alignment horizontal="right"/>
    </xf>
    <xf numFmtId="194" fontId="24" fillId="0" borderId="0" xfId="6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6" fillId="0" borderId="0" xfId="0" applyNumberFormat="1" applyFont="1" applyBorder="1" applyAlignment="1">
      <alignment/>
    </xf>
    <xf numFmtId="0" fontId="29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37" fontId="30" fillId="0" borderId="0" xfId="0" applyNumberFormat="1" applyFont="1" applyFill="1" applyBorder="1" applyAlignment="1">
      <alignment horizontal="center" vertical="center"/>
    </xf>
    <xf numFmtId="37" fontId="3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Border="1" applyAlignment="1">
      <alignment horizontal="centerContinuous" vertical="center"/>
    </xf>
    <xf numFmtId="49" fontId="29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221" fontId="0" fillId="0" borderId="0" xfId="0" applyNumberFormat="1" applyFont="1" applyBorder="1" applyAlignment="1">
      <alignment horizontal="right"/>
    </xf>
    <xf numFmtId="224" fontId="0" fillId="0" borderId="0" xfId="63" applyNumberFormat="1" applyFont="1" applyBorder="1" applyAlignment="1">
      <alignment horizontal="right"/>
    </xf>
    <xf numFmtId="221" fontId="0" fillId="0" borderId="0" xfId="0" applyNumberFormat="1" applyBorder="1" applyAlignment="1">
      <alignment horizontal="right"/>
    </xf>
    <xf numFmtId="194" fontId="0" fillId="0" borderId="0" xfId="63" applyFont="1" applyAlignment="1">
      <alignment horizontal="center"/>
    </xf>
    <xf numFmtId="221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24" fontId="0" fillId="0" borderId="0" xfId="63" applyNumberFormat="1" applyFont="1" applyBorder="1" applyAlignment="1">
      <alignment horizontal="center"/>
    </xf>
    <xf numFmtId="224" fontId="0" fillId="0" borderId="0" xfId="63" applyNumberFormat="1" applyFont="1" applyBorder="1" applyAlignment="1">
      <alignment horizontal="right"/>
    </xf>
    <xf numFmtId="0" fontId="0" fillId="0" borderId="0" xfId="0" applyBorder="1" applyAlignment="1">
      <alignment/>
    </xf>
    <xf numFmtId="194" fontId="0" fillId="0" borderId="0" xfId="63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21" fontId="0" fillId="0" borderId="14" xfId="0" applyNumberFormat="1" applyFont="1" applyBorder="1" applyAlignment="1">
      <alignment horizontal="right"/>
    </xf>
    <xf numFmtId="194" fontId="0" fillId="0" borderId="14" xfId="63" applyFont="1" applyFill="1" applyBorder="1" applyAlignment="1">
      <alignment horizontal="center"/>
    </xf>
    <xf numFmtId="221" fontId="0" fillId="0" borderId="14" xfId="0" applyNumberFormat="1" applyFont="1" applyBorder="1" applyAlignment="1">
      <alignment/>
    </xf>
    <xf numFmtId="194" fontId="0" fillId="0" borderId="0" xfId="63" applyFont="1" applyAlignment="1">
      <alignment/>
    </xf>
    <xf numFmtId="49" fontId="0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49" fontId="0" fillId="0" borderId="0" xfId="0" applyNumberFormat="1" applyFont="1" applyAlignment="1">
      <alignment/>
    </xf>
    <xf numFmtId="221" fontId="0" fillId="0" borderId="0" xfId="0" applyNumberFormat="1" applyFont="1" applyBorder="1" applyAlignment="1">
      <alignment horizontal="center"/>
    </xf>
    <xf numFmtId="224" fontId="0" fillId="0" borderId="0" xfId="63" applyNumberFormat="1" applyFont="1" applyBorder="1" applyAlignment="1">
      <alignment horizontal="center"/>
    </xf>
    <xf numFmtId="224" fontId="0" fillId="0" borderId="10" xfId="63" applyNumberFormat="1" applyFont="1" applyBorder="1" applyAlignment="1">
      <alignment horizontal="center"/>
    </xf>
    <xf numFmtId="224" fontId="0" fillId="0" borderId="12" xfId="63" applyNumberFormat="1" applyFont="1" applyBorder="1" applyAlignment="1">
      <alignment horizontal="right"/>
    </xf>
    <xf numFmtId="224" fontId="0" fillId="0" borderId="14" xfId="63" applyNumberFormat="1" applyFont="1" applyBorder="1" applyAlignment="1">
      <alignment horizontal="right"/>
    </xf>
    <xf numFmtId="194" fontId="0" fillId="0" borderId="0" xfId="63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21" fontId="0" fillId="0" borderId="0" xfId="0" applyNumberFormat="1" applyFont="1" applyBorder="1" applyAlignment="1">
      <alignment/>
    </xf>
    <xf numFmtId="0" fontId="31" fillId="0" borderId="0" xfId="0" applyFont="1" applyBorder="1" applyAlignment="1">
      <alignment horizontal="center"/>
    </xf>
    <xf numFmtId="224" fontId="0" fillId="0" borderId="11" xfId="63" applyNumberFormat="1" applyFont="1" applyBorder="1" applyAlignment="1">
      <alignment horizontal="right"/>
    </xf>
    <xf numFmtId="224" fontId="0" fillId="0" borderId="0" xfId="0" applyNumberFormat="1" applyFont="1" applyBorder="1" applyAlignment="1">
      <alignment horizontal="right"/>
    </xf>
    <xf numFmtId="221" fontId="0" fillId="0" borderId="10" xfId="0" applyNumberFormat="1" applyFont="1" applyBorder="1" applyAlignment="1">
      <alignment horizontal="right"/>
    </xf>
    <xf numFmtId="224" fontId="0" fillId="0" borderId="10" xfId="63" applyNumberFormat="1" applyFont="1" applyBorder="1" applyAlignment="1">
      <alignment horizontal="right"/>
    </xf>
    <xf numFmtId="224" fontId="0" fillId="0" borderId="12" xfId="63" applyNumberFormat="1" applyFont="1" applyBorder="1" applyAlignment="1">
      <alignment horizontal="center"/>
    </xf>
    <xf numFmtId="230" fontId="0" fillId="0" borderId="0" xfId="0" applyNumberFormat="1" applyFont="1" applyBorder="1" applyAlignment="1">
      <alignment/>
    </xf>
    <xf numFmtId="222" fontId="0" fillId="0" borderId="0" xfId="0" applyNumberFormat="1" applyFont="1" applyBorder="1" applyAlignment="1">
      <alignment/>
    </xf>
    <xf numFmtId="0" fontId="2" fillId="0" borderId="0" xfId="77" applyFont="1" applyFill="1" applyAlignment="1">
      <alignment vertical="center"/>
      <protection/>
    </xf>
    <xf numFmtId="194" fontId="0" fillId="0" borderId="12" xfId="63" applyFont="1" applyBorder="1" applyAlignment="1">
      <alignment/>
    </xf>
    <xf numFmtId="194" fontId="0" fillId="0" borderId="12" xfId="63" applyNumberFormat="1" applyFont="1" applyBorder="1" applyAlignment="1">
      <alignment/>
    </xf>
    <xf numFmtId="49" fontId="26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49" fontId="27" fillId="0" borderId="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21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vertical="center"/>
    </xf>
    <xf numFmtId="224" fontId="0" fillId="0" borderId="0" xfId="60" applyNumberFormat="1" applyFont="1" applyFill="1" applyBorder="1" applyAlignment="1">
      <alignment horizontal="right"/>
    </xf>
    <xf numFmtId="224" fontId="0" fillId="0" borderId="0" xfId="60" applyNumberFormat="1" applyFont="1" applyBorder="1" applyAlignment="1">
      <alignment horizontal="right"/>
    </xf>
    <xf numFmtId="224" fontId="0" fillId="0" borderId="0" xfId="60" applyNumberFormat="1" applyFont="1" applyBorder="1" applyAlignment="1">
      <alignment/>
    </xf>
    <xf numFmtId="221" fontId="0" fillId="0" borderId="0" xfId="0" applyNumberForma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49" fontId="0" fillId="0" borderId="0" xfId="0" applyNumberFormat="1" applyBorder="1" applyAlignment="1">
      <alignment/>
    </xf>
    <xf numFmtId="224" fontId="0" fillId="0" borderId="0" xfId="60" applyNumberFormat="1" applyFont="1" applyFill="1" applyBorder="1" applyAlignment="1">
      <alignment horizontal="center"/>
    </xf>
    <xf numFmtId="221" fontId="0" fillId="0" borderId="0" xfId="0" applyNumberFormat="1" applyFont="1" applyFill="1" applyBorder="1" applyAlignment="1">
      <alignment horizontal="center"/>
    </xf>
    <xf numFmtId="224" fontId="0" fillId="0" borderId="0" xfId="60" applyNumberFormat="1" applyFont="1" applyFill="1" applyBorder="1" applyAlignment="1">
      <alignment/>
    </xf>
    <xf numFmtId="224" fontId="0" fillId="0" borderId="0" xfId="60" applyNumberFormat="1" applyFont="1" applyFill="1" applyBorder="1" applyAlignment="1">
      <alignment horizontal="center"/>
    </xf>
    <xf numFmtId="49" fontId="0" fillId="0" borderId="0" xfId="0" applyNumberFormat="1" applyFont="1" applyBorder="1" applyAlignment="1" quotePrefix="1">
      <alignment/>
    </xf>
    <xf numFmtId="224" fontId="0" fillId="0" borderId="10" xfId="60" applyNumberFormat="1" applyFont="1" applyFill="1" applyBorder="1" applyAlignment="1">
      <alignment horizontal="right"/>
    </xf>
    <xf numFmtId="221" fontId="0" fillId="0" borderId="10" xfId="0" applyNumberFormat="1" applyFont="1" applyFill="1" applyBorder="1" applyAlignment="1">
      <alignment horizontal="right"/>
    </xf>
    <xf numFmtId="224" fontId="0" fillId="0" borderId="11" xfId="6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left"/>
    </xf>
    <xf numFmtId="0" fontId="2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24" fontId="0" fillId="0" borderId="11" xfId="60" applyNumberFormat="1" applyFont="1" applyFill="1" applyBorder="1" applyAlignment="1">
      <alignment horizontal="right"/>
    </xf>
    <xf numFmtId="194" fontId="0" fillId="0" borderId="0" xfId="60" applyFont="1" applyBorder="1" applyAlignment="1">
      <alignment/>
    </xf>
    <xf numFmtId="224" fontId="0" fillId="0" borderId="10" xfId="60" applyNumberFormat="1" applyFont="1" applyFill="1" applyBorder="1" applyAlignment="1">
      <alignment/>
    </xf>
    <xf numFmtId="224" fontId="0" fillId="0" borderId="12" xfId="60" applyNumberFormat="1" applyFont="1" applyFill="1" applyBorder="1" applyAlignment="1">
      <alignment/>
    </xf>
    <xf numFmtId="224" fontId="0" fillId="0" borderId="12" xfId="6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224" fontId="0" fillId="0" borderId="0" xfId="60" applyNumberFormat="1" applyFont="1" applyFill="1" applyBorder="1" applyAlignment="1">
      <alignment horizontal="right"/>
    </xf>
    <xf numFmtId="221" fontId="0" fillId="0" borderId="10" xfId="0" applyNumberFormat="1" applyBorder="1" applyAlignment="1">
      <alignment horizontal="center"/>
    </xf>
    <xf numFmtId="224" fontId="0" fillId="0" borderId="0" xfId="63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/>
    </xf>
    <xf numFmtId="224" fontId="0" fillId="0" borderId="0" xfId="63" applyNumberFormat="1" applyFont="1" applyFill="1" applyBorder="1" applyAlignment="1">
      <alignment horizontal="center"/>
    </xf>
    <xf numFmtId="221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 2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้อนค่า" xfId="91"/>
    <cellStyle name="ปานกลาง" xfId="92"/>
    <cellStyle name="ผลรวม" xfId="93"/>
    <cellStyle name="แย่" xfId="94"/>
    <cellStyle name="ส่วนที่ถูกเน้น1" xfId="95"/>
    <cellStyle name="ส่วนที่ถูกเน้น2" xfId="96"/>
    <cellStyle name="ส่วนที่ถูกเน้น3" xfId="97"/>
    <cellStyle name="ส่วนที่ถูกเน้น4" xfId="98"/>
    <cellStyle name="ส่วนที่ถูกเน้น5" xfId="99"/>
    <cellStyle name="ส่วนที่ถูกเน้น6" xfId="100"/>
    <cellStyle name="แสดงผล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view="pageBreakPreview" zoomScaleSheetLayoutView="100" workbookViewId="0" topLeftCell="A87">
      <selection activeCell="L97" sqref="L97"/>
    </sheetView>
  </sheetViews>
  <sheetFormatPr defaultColWidth="9.140625" defaultRowHeight="21.75" customHeight="1"/>
  <cols>
    <col min="1" max="1" width="2.8515625" style="3" customWidth="1"/>
    <col min="2" max="2" width="2.28125" style="3" customWidth="1"/>
    <col min="3" max="3" width="5.00390625" style="6" customWidth="1"/>
    <col min="4" max="4" width="3.8515625" style="6" customWidth="1"/>
    <col min="5" max="5" width="34.7109375" style="6" customWidth="1"/>
    <col min="6" max="6" width="7.7109375" style="3" customWidth="1"/>
    <col min="7" max="7" width="1.28515625" style="3" customWidth="1"/>
    <col min="8" max="8" width="15.7109375" style="3" customWidth="1"/>
    <col min="9" max="9" width="1.28515625" style="3" customWidth="1"/>
    <col min="10" max="10" width="15.7109375" style="4" customWidth="1"/>
    <col min="11" max="11" width="1.28515625" style="3" customWidth="1"/>
    <col min="12" max="12" width="15.7109375" style="3" customWidth="1"/>
    <col min="13" max="13" width="1.28515625" style="3" customWidth="1"/>
    <col min="14" max="14" width="15.7109375" style="4" customWidth="1"/>
    <col min="15" max="16384" width="9.140625" style="3" customWidth="1"/>
  </cols>
  <sheetData>
    <row r="1" spans="1:12" ht="22.5" customHeight="1">
      <c r="A1" s="6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</row>
    <row r="2" spans="1:12" ht="22.5" customHeight="1">
      <c r="A2" s="61" t="s">
        <v>8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</row>
    <row r="3" spans="1:16" ht="22.5" customHeight="1">
      <c r="A3" s="61" t="s">
        <v>131</v>
      </c>
      <c r="B3" s="1"/>
      <c r="C3" s="1"/>
      <c r="D3" s="1"/>
      <c r="E3" s="1"/>
      <c r="F3" s="1"/>
      <c r="G3" s="1"/>
      <c r="H3" s="1"/>
      <c r="I3" s="1"/>
      <c r="J3" s="2"/>
      <c r="K3" s="1"/>
      <c r="L3" s="1"/>
      <c r="O3" s="5"/>
      <c r="P3" s="5"/>
    </row>
    <row r="4" spans="3:5" ht="22.5" customHeight="1">
      <c r="C4" s="1"/>
      <c r="D4" s="1"/>
      <c r="E4" s="1"/>
    </row>
    <row r="5" spans="1:12" ht="22.5" customHeight="1">
      <c r="A5" s="1" t="s">
        <v>74</v>
      </c>
      <c r="B5" s="1"/>
      <c r="C5" s="1"/>
      <c r="D5" s="1"/>
      <c r="E5" s="1"/>
      <c r="F5" s="1"/>
      <c r="G5" s="1"/>
      <c r="H5" s="1"/>
      <c r="I5" s="1"/>
      <c r="J5" s="2"/>
      <c r="K5" s="1"/>
      <c r="L5" s="1"/>
    </row>
    <row r="6" spans="1:12" ht="7.5" customHeight="1">
      <c r="A6" s="1"/>
      <c r="B6" s="1"/>
      <c r="C6" s="1"/>
      <c r="D6" s="1"/>
      <c r="E6" s="1"/>
      <c r="F6" s="1"/>
      <c r="G6" s="1"/>
      <c r="H6" s="1"/>
      <c r="I6" s="1"/>
      <c r="J6" s="2"/>
      <c r="K6" s="1"/>
      <c r="L6" s="1"/>
    </row>
    <row r="7" spans="6:14" ht="21" customHeight="1">
      <c r="F7" s="7"/>
      <c r="G7" s="7"/>
      <c r="H7" s="168" t="s">
        <v>39</v>
      </c>
      <c r="I7" s="168"/>
      <c r="J7" s="168"/>
      <c r="K7" s="168"/>
      <c r="L7" s="168"/>
      <c r="M7" s="168"/>
      <c r="N7" s="168"/>
    </row>
    <row r="8" spans="3:14" ht="18.75" customHeight="1">
      <c r="C8" s="5"/>
      <c r="D8" s="5"/>
      <c r="E8" s="5"/>
      <c r="F8" s="7"/>
      <c r="G8" s="7"/>
      <c r="H8" s="167" t="s">
        <v>2</v>
      </c>
      <c r="I8" s="167"/>
      <c r="J8" s="167"/>
      <c r="K8" s="9"/>
      <c r="L8" s="167" t="s">
        <v>3</v>
      </c>
      <c r="M8" s="167"/>
      <c r="N8" s="167"/>
    </row>
    <row r="9" spans="3:14" ht="18.75" customHeight="1">
      <c r="C9" s="5"/>
      <c r="D9" s="5"/>
      <c r="E9" s="5"/>
      <c r="F9" s="7"/>
      <c r="G9" s="7"/>
      <c r="H9" s="60" t="s">
        <v>130</v>
      </c>
      <c r="I9" s="7"/>
      <c r="J9" s="60" t="s">
        <v>129</v>
      </c>
      <c r="K9" s="9"/>
      <c r="L9" s="60" t="s">
        <v>130</v>
      </c>
      <c r="M9" s="7"/>
      <c r="N9" s="60" t="s">
        <v>129</v>
      </c>
    </row>
    <row r="10" spans="3:14" ht="18.75" customHeight="1">
      <c r="C10" s="5"/>
      <c r="D10" s="5"/>
      <c r="E10" s="5"/>
      <c r="F10" s="7"/>
      <c r="G10" s="7"/>
      <c r="H10" s="56" t="s">
        <v>126</v>
      </c>
      <c r="I10" s="7"/>
      <c r="J10" s="58"/>
      <c r="K10" s="9"/>
      <c r="L10" s="56" t="s">
        <v>126</v>
      </c>
      <c r="M10" s="7"/>
      <c r="N10" s="59"/>
    </row>
    <row r="11" spans="3:14" ht="18.75" customHeight="1">
      <c r="C11" s="5"/>
      <c r="D11" s="5"/>
      <c r="E11" s="5"/>
      <c r="F11" s="8" t="s">
        <v>4</v>
      </c>
      <c r="G11" s="7"/>
      <c r="H11" s="57" t="s">
        <v>127</v>
      </c>
      <c r="I11" s="10"/>
      <c r="J11" s="57" t="s">
        <v>128</v>
      </c>
      <c r="K11" s="10"/>
      <c r="L11" s="57" t="s">
        <v>127</v>
      </c>
      <c r="M11" s="10"/>
      <c r="N11" s="57" t="s">
        <v>128</v>
      </c>
    </row>
    <row r="12" spans="1:14" ht="21" customHeight="1">
      <c r="A12" s="5" t="s">
        <v>9</v>
      </c>
      <c r="F12" s="11"/>
      <c r="G12" s="11"/>
      <c r="H12" s="11"/>
      <c r="I12" s="11"/>
      <c r="J12" s="12"/>
      <c r="K12" s="13"/>
      <c r="L12" s="13"/>
      <c r="M12" s="13"/>
      <c r="N12" s="14"/>
    </row>
    <row r="13" spans="1:14" ht="21" customHeight="1">
      <c r="A13" s="6" t="s">
        <v>10</v>
      </c>
      <c r="H13" s="15">
        <v>71719</v>
      </c>
      <c r="J13" s="16">
        <v>68687</v>
      </c>
      <c r="K13" s="13"/>
      <c r="L13" s="15">
        <v>37584</v>
      </c>
      <c r="M13" s="13"/>
      <c r="N13" s="16">
        <v>31783</v>
      </c>
    </row>
    <row r="14" spans="1:14" ht="21" customHeight="1">
      <c r="A14" s="6" t="s">
        <v>11</v>
      </c>
      <c r="F14" s="7"/>
      <c r="G14" s="7"/>
      <c r="H14" s="17"/>
      <c r="J14" s="18"/>
      <c r="K14" s="13"/>
      <c r="M14" s="13"/>
      <c r="N14" s="16"/>
    </row>
    <row r="15" spans="1:14" ht="21" customHeight="1">
      <c r="A15" s="6" t="s">
        <v>75</v>
      </c>
      <c r="D15" s="19"/>
      <c r="E15" s="19"/>
      <c r="F15" s="20">
        <v>4</v>
      </c>
      <c r="H15" s="15">
        <v>25072</v>
      </c>
      <c r="J15" s="16">
        <v>35248</v>
      </c>
      <c r="K15" s="13"/>
      <c r="L15" s="15">
        <v>25060</v>
      </c>
      <c r="M15" s="13"/>
      <c r="N15" s="16">
        <v>35124</v>
      </c>
    </row>
    <row r="16" spans="1:14" ht="21" customHeight="1">
      <c r="A16" s="6" t="s">
        <v>76</v>
      </c>
      <c r="F16" s="20">
        <v>4</v>
      </c>
      <c r="H16" s="15">
        <v>9146</v>
      </c>
      <c r="J16" s="16">
        <v>12631</v>
      </c>
      <c r="K16" s="13"/>
      <c r="L16" s="15">
        <v>9146</v>
      </c>
      <c r="M16" s="13"/>
      <c r="N16" s="16">
        <v>12631</v>
      </c>
    </row>
    <row r="17" spans="1:14" ht="21" customHeight="1" hidden="1">
      <c r="A17" s="6" t="s">
        <v>121</v>
      </c>
      <c r="F17" s="20">
        <v>5</v>
      </c>
      <c r="H17" s="17" t="s">
        <v>84</v>
      </c>
      <c r="J17" s="18" t="s">
        <v>84</v>
      </c>
      <c r="K17" s="13"/>
      <c r="L17" s="17" t="s">
        <v>84</v>
      </c>
      <c r="M17" s="13"/>
      <c r="N17" s="18" t="s">
        <v>84</v>
      </c>
    </row>
    <row r="18" spans="1:14" ht="21" customHeight="1">
      <c r="A18" s="6" t="s">
        <v>43</v>
      </c>
      <c r="F18" s="20">
        <v>5</v>
      </c>
      <c r="G18" s="7"/>
      <c r="H18" s="18">
        <v>496499</v>
      </c>
      <c r="J18" s="18">
        <v>515919</v>
      </c>
      <c r="K18" s="13"/>
      <c r="L18" s="16">
        <v>394157</v>
      </c>
      <c r="M18" s="13"/>
      <c r="N18" s="21">
        <v>409682</v>
      </c>
    </row>
    <row r="19" spans="1:14" ht="21" customHeight="1">
      <c r="A19" s="6" t="s">
        <v>12</v>
      </c>
      <c r="H19" s="15">
        <v>2947</v>
      </c>
      <c r="J19" s="16">
        <v>3356</v>
      </c>
      <c r="K19" s="13"/>
      <c r="L19" s="22">
        <v>2946</v>
      </c>
      <c r="M19" s="13"/>
      <c r="N19" s="16">
        <v>3356</v>
      </c>
    </row>
    <row r="20" spans="1:14" ht="21" customHeight="1">
      <c r="A20" s="6" t="s">
        <v>153</v>
      </c>
      <c r="H20" s="15">
        <v>7972</v>
      </c>
      <c r="J20" s="16">
        <v>2999</v>
      </c>
      <c r="K20" s="13"/>
      <c r="L20" s="16">
        <v>1853</v>
      </c>
      <c r="M20" s="13"/>
      <c r="N20" s="16">
        <v>815</v>
      </c>
    </row>
    <row r="21" spans="1:14" ht="21" customHeight="1">
      <c r="A21" s="6" t="s">
        <v>154</v>
      </c>
      <c r="F21" s="20">
        <v>3</v>
      </c>
      <c r="G21" s="7"/>
      <c r="H21" s="16">
        <v>2144</v>
      </c>
      <c r="J21" s="18">
        <v>1942</v>
      </c>
      <c r="K21" s="13"/>
      <c r="L21" s="16">
        <v>2144</v>
      </c>
      <c r="M21" s="13"/>
      <c r="N21" s="16">
        <v>1942</v>
      </c>
    </row>
    <row r="22" spans="1:14" ht="21" customHeight="1">
      <c r="A22" s="6" t="s">
        <v>13</v>
      </c>
      <c r="H22" s="15">
        <v>6516</v>
      </c>
      <c r="J22" s="16">
        <v>2693</v>
      </c>
      <c r="K22" s="13"/>
      <c r="L22" s="15">
        <v>5798</v>
      </c>
      <c r="M22" s="13"/>
      <c r="N22" s="16">
        <v>2457</v>
      </c>
    </row>
    <row r="23" spans="1:14" ht="21" customHeight="1">
      <c r="A23" s="5" t="s">
        <v>14</v>
      </c>
      <c r="B23" s="5"/>
      <c r="C23" s="5"/>
      <c r="E23" s="5"/>
      <c r="F23" s="11"/>
      <c r="G23" s="11"/>
      <c r="H23" s="24">
        <f>SUM(H13:H22)</f>
        <v>622015</v>
      </c>
      <c r="I23" s="11"/>
      <c r="J23" s="25">
        <f>SUM(J13:J22)</f>
        <v>643475</v>
      </c>
      <c r="K23" s="13"/>
      <c r="L23" s="24">
        <f>SUM(L13:L22)</f>
        <v>478688</v>
      </c>
      <c r="M23" s="13"/>
      <c r="N23" s="25">
        <f>SUM(N13:N22)</f>
        <v>497790</v>
      </c>
    </row>
    <row r="24" spans="3:14" ht="16.5" customHeight="1">
      <c r="C24" s="5"/>
      <c r="D24" s="5"/>
      <c r="E24" s="5"/>
      <c r="F24" s="11"/>
      <c r="G24" s="11"/>
      <c r="H24" s="13"/>
      <c r="I24" s="11"/>
      <c r="J24" s="14"/>
      <c r="K24" s="13"/>
      <c r="L24" s="13"/>
      <c r="M24" s="13"/>
      <c r="N24" s="14"/>
    </row>
    <row r="25" spans="1:14" ht="21" customHeight="1">
      <c r="A25" s="5" t="s">
        <v>15</v>
      </c>
      <c r="F25" s="11"/>
      <c r="G25" s="11"/>
      <c r="H25" s="11"/>
      <c r="I25" s="11"/>
      <c r="J25" s="12"/>
      <c r="K25" s="13"/>
      <c r="L25" s="13"/>
      <c r="M25" s="13"/>
      <c r="N25" s="14"/>
    </row>
    <row r="26" spans="1:14" ht="21" customHeight="1">
      <c r="A26" s="3" t="s">
        <v>47</v>
      </c>
      <c r="F26" s="26"/>
      <c r="G26" s="11"/>
      <c r="H26" s="15">
        <v>905</v>
      </c>
      <c r="I26" s="11"/>
      <c r="J26" s="16">
        <v>905</v>
      </c>
      <c r="K26" s="13"/>
      <c r="L26" s="15">
        <v>905</v>
      </c>
      <c r="M26" s="13"/>
      <c r="N26" s="16">
        <v>905</v>
      </c>
    </row>
    <row r="27" spans="1:14" ht="21" customHeight="1">
      <c r="A27" s="4" t="s">
        <v>88</v>
      </c>
      <c r="F27" s="20">
        <v>6</v>
      </c>
      <c r="G27" s="11"/>
      <c r="H27" s="18" t="s">
        <v>84</v>
      </c>
      <c r="I27" s="11"/>
      <c r="J27" s="18" t="s">
        <v>84</v>
      </c>
      <c r="K27" s="13"/>
      <c r="L27" s="17">
        <v>330313</v>
      </c>
      <c r="M27" s="13"/>
      <c r="N27" s="18">
        <v>380252</v>
      </c>
    </row>
    <row r="28" spans="1:14" ht="21" customHeight="1" hidden="1">
      <c r="A28" s="4" t="s">
        <v>120</v>
      </c>
      <c r="F28" s="20">
        <v>5</v>
      </c>
      <c r="G28" s="11"/>
      <c r="H28" s="18" t="s">
        <v>84</v>
      </c>
      <c r="I28" s="11"/>
      <c r="J28" s="18" t="s">
        <v>84</v>
      </c>
      <c r="K28" s="13"/>
      <c r="L28" s="17" t="s">
        <v>84</v>
      </c>
      <c r="M28" s="13"/>
      <c r="N28" s="18" t="s">
        <v>84</v>
      </c>
    </row>
    <row r="29" spans="1:14" ht="21" customHeight="1">
      <c r="A29" s="27" t="s">
        <v>103</v>
      </c>
      <c r="B29" s="4"/>
      <c r="C29" s="27"/>
      <c r="D29" s="27"/>
      <c r="E29" s="27"/>
      <c r="F29" s="20">
        <v>7</v>
      </c>
      <c r="G29" s="7"/>
      <c r="H29" s="16">
        <v>60480</v>
      </c>
      <c r="I29" s="16"/>
      <c r="J29" s="16">
        <v>63430</v>
      </c>
      <c r="K29" s="16"/>
      <c r="L29" s="16">
        <v>60480</v>
      </c>
      <c r="M29" s="16"/>
      <c r="N29" s="16">
        <v>63430</v>
      </c>
    </row>
    <row r="30" spans="1:14" ht="21" customHeight="1">
      <c r="A30" s="3" t="s">
        <v>125</v>
      </c>
      <c r="F30" s="20"/>
      <c r="G30" s="11"/>
      <c r="H30" s="16">
        <v>243275</v>
      </c>
      <c r="I30" s="11"/>
      <c r="J30" s="16">
        <v>243275</v>
      </c>
      <c r="K30" s="13"/>
      <c r="L30" s="17">
        <v>68910</v>
      </c>
      <c r="M30" s="13"/>
      <c r="N30" s="18">
        <v>68910</v>
      </c>
    </row>
    <row r="31" spans="1:14" ht="21" customHeight="1">
      <c r="A31" s="6" t="s">
        <v>38</v>
      </c>
      <c r="F31" s="20">
        <v>8</v>
      </c>
      <c r="G31" s="7"/>
      <c r="H31" s="17">
        <v>226874</v>
      </c>
      <c r="J31" s="18">
        <v>237722</v>
      </c>
      <c r="K31" s="13"/>
      <c r="L31" s="13">
        <v>181274</v>
      </c>
      <c r="M31" s="13"/>
      <c r="N31" s="14">
        <v>188842</v>
      </c>
    </row>
    <row r="32" spans="1:14" ht="21" customHeight="1">
      <c r="A32" s="6" t="s">
        <v>104</v>
      </c>
      <c r="F32" s="20"/>
      <c r="G32" s="7"/>
      <c r="H32" s="17">
        <v>316</v>
      </c>
      <c r="J32" s="18">
        <v>371</v>
      </c>
      <c r="K32" s="13"/>
      <c r="L32" s="13">
        <v>315</v>
      </c>
      <c r="M32" s="13"/>
      <c r="N32" s="18">
        <v>371</v>
      </c>
    </row>
    <row r="33" spans="1:14" ht="21" customHeight="1">
      <c r="A33" s="6" t="s">
        <v>16</v>
      </c>
      <c r="H33" s="15"/>
      <c r="J33" s="16"/>
      <c r="K33" s="13"/>
      <c r="L33" s="13"/>
      <c r="M33" s="13"/>
      <c r="N33" s="14"/>
    </row>
    <row r="34" spans="1:14" ht="21" customHeight="1">
      <c r="A34" s="6" t="s">
        <v>77</v>
      </c>
      <c r="H34" s="17">
        <v>22231</v>
      </c>
      <c r="J34" s="18">
        <v>24502</v>
      </c>
      <c r="K34" s="13"/>
      <c r="L34" s="17">
        <v>22231</v>
      </c>
      <c r="M34" s="13"/>
      <c r="N34" s="18">
        <v>24502</v>
      </c>
    </row>
    <row r="35" spans="1:14" ht="21" customHeight="1">
      <c r="A35" s="6" t="s">
        <v>78</v>
      </c>
      <c r="H35" s="15">
        <v>42337</v>
      </c>
      <c r="J35" s="16">
        <v>51380</v>
      </c>
      <c r="K35" s="13"/>
      <c r="L35" s="13">
        <v>39916</v>
      </c>
      <c r="M35" s="13"/>
      <c r="N35" s="14">
        <v>49380</v>
      </c>
    </row>
    <row r="36" spans="1:14" ht="21" customHeight="1">
      <c r="A36" s="6" t="s">
        <v>79</v>
      </c>
      <c r="F36" s="20">
        <v>3</v>
      </c>
      <c r="H36" s="15">
        <v>31</v>
      </c>
      <c r="J36" s="16">
        <v>31</v>
      </c>
      <c r="K36" s="13"/>
      <c r="L36" s="13">
        <v>2031</v>
      </c>
      <c r="M36" s="13"/>
      <c r="N36" s="16">
        <v>2031</v>
      </c>
    </row>
    <row r="37" spans="1:14" ht="21" customHeight="1">
      <c r="A37" s="6" t="s">
        <v>80</v>
      </c>
      <c r="F37" s="7"/>
      <c r="G37" s="7"/>
      <c r="H37" s="17">
        <v>1735</v>
      </c>
      <c r="J37" s="18">
        <v>1731</v>
      </c>
      <c r="K37" s="13"/>
      <c r="L37" s="13">
        <v>1383</v>
      </c>
      <c r="M37" s="13"/>
      <c r="N37" s="14">
        <v>1378</v>
      </c>
    </row>
    <row r="38" spans="1:14" ht="21" customHeight="1">
      <c r="A38" s="5" t="s">
        <v>17</v>
      </c>
      <c r="C38" s="5"/>
      <c r="F38" s="11"/>
      <c r="G38" s="11"/>
      <c r="H38" s="28">
        <f>SUM(H26:H37)</f>
        <v>598184</v>
      </c>
      <c r="I38" s="11"/>
      <c r="J38" s="29">
        <f>SUM(J26:J37)</f>
        <v>623347</v>
      </c>
      <c r="K38" s="13"/>
      <c r="L38" s="24">
        <f>SUM(L26:L37)</f>
        <v>707758</v>
      </c>
      <c r="M38" s="13"/>
      <c r="N38" s="25">
        <f>SUM(N26:N37)</f>
        <v>780001</v>
      </c>
    </row>
    <row r="39" spans="3:14" ht="21" customHeight="1">
      <c r="C39" s="5"/>
      <c r="D39" s="5"/>
      <c r="E39" s="5"/>
      <c r="F39" s="11"/>
      <c r="G39" s="11"/>
      <c r="H39" s="30"/>
      <c r="I39" s="11"/>
      <c r="J39" s="31"/>
      <c r="K39" s="13"/>
      <c r="L39" s="22"/>
      <c r="M39" s="13"/>
      <c r="N39" s="21"/>
    </row>
    <row r="40" spans="1:14" ht="21" customHeight="1" thickBot="1">
      <c r="A40" s="11" t="s">
        <v>18</v>
      </c>
      <c r="D40" s="5"/>
      <c r="F40" s="11"/>
      <c r="G40" s="11"/>
      <c r="H40" s="32">
        <f>+H38+H23</f>
        <v>1220199</v>
      </c>
      <c r="I40" s="11"/>
      <c r="J40" s="33">
        <f>+J38+J23</f>
        <v>1266822</v>
      </c>
      <c r="K40" s="13"/>
      <c r="L40" s="32">
        <f>+L38+L23</f>
        <v>1186446</v>
      </c>
      <c r="M40" s="13"/>
      <c r="N40" s="33">
        <f>+N38+N23</f>
        <v>1277791</v>
      </c>
    </row>
    <row r="41" spans="1:12" ht="22.5" customHeight="1" thickTop="1">
      <c r="A41" s="51" t="s">
        <v>0</v>
      </c>
      <c r="B41" s="1"/>
      <c r="C41" s="1"/>
      <c r="D41" s="1"/>
      <c r="E41" s="1"/>
      <c r="F41" s="1"/>
      <c r="G41" s="1"/>
      <c r="H41" s="1"/>
      <c r="I41" s="1"/>
      <c r="J41" s="2"/>
      <c r="K41" s="1"/>
      <c r="L41" s="1"/>
    </row>
    <row r="42" spans="1:12" ht="22.5" customHeight="1">
      <c r="A42" s="51" t="s">
        <v>8</v>
      </c>
      <c r="B42" s="1"/>
      <c r="C42" s="1"/>
      <c r="D42" s="1"/>
      <c r="E42" s="1"/>
      <c r="F42" s="1"/>
      <c r="G42" s="1"/>
      <c r="H42" s="1"/>
      <c r="I42" s="1"/>
      <c r="J42" s="2"/>
      <c r="K42" s="1"/>
      <c r="L42" s="1"/>
    </row>
    <row r="43" spans="1:12" ht="22.5" customHeight="1">
      <c r="A43" s="61" t="s">
        <v>131</v>
      </c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</row>
    <row r="44" spans="1:5" ht="22.5" customHeight="1">
      <c r="A44" s="52"/>
      <c r="C44" s="1"/>
      <c r="D44" s="1"/>
      <c r="E44" s="1"/>
    </row>
    <row r="45" spans="1:12" ht="22.5" customHeight="1">
      <c r="A45" s="1" t="s">
        <v>19</v>
      </c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</row>
    <row r="46" spans="3:5" ht="7.5" customHeight="1">
      <c r="C46" s="5"/>
      <c r="D46" s="5"/>
      <c r="E46" s="5"/>
    </row>
    <row r="47" spans="6:14" ht="21" customHeight="1">
      <c r="F47" s="7"/>
      <c r="G47" s="7"/>
      <c r="H47" s="168" t="s">
        <v>39</v>
      </c>
      <c r="I47" s="168"/>
      <c r="J47" s="168"/>
      <c r="K47" s="168"/>
      <c r="L47" s="168"/>
      <c r="M47" s="168"/>
      <c r="N47" s="168"/>
    </row>
    <row r="48" spans="3:14" ht="18.75" customHeight="1">
      <c r="C48" s="5"/>
      <c r="D48" s="5"/>
      <c r="E48" s="5"/>
      <c r="F48" s="7"/>
      <c r="G48" s="7"/>
      <c r="H48" s="167" t="s">
        <v>2</v>
      </c>
      <c r="I48" s="167"/>
      <c r="J48" s="167"/>
      <c r="K48" s="9"/>
      <c r="L48" s="167" t="s">
        <v>3</v>
      </c>
      <c r="M48" s="167"/>
      <c r="N48" s="167"/>
    </row>
    <row r="49" spans="3:14" ht="18.75" customHeight="1">
      <c r="C49" s="5"/>
      <c r="D49" s="5"/>
      <c r="E49" s="5"/>
      <c r="F49" s="7"/>
      <c r="G49" s="7"/>
      <c r="H49" s="60" t="s">
        <v>130</v>
      </c>
      <c r="I49" s="7"/>
      <c r="J49" s="60" t="s">
        <v>129</v>
      </c>
      <c r="K49" s="9"/>
      <c r="L49" s="60" t="s">
        <v>130</v>
      </c>
      <c r="M49" s="7"/>
      <c r="N49" s="60" t="s">
        <v>129</v>
      </c>
    </row>
    <row r="50" spans="3:14" ht="18.75" customHeight="1">
      <c r="C50" s="5"/>
      <c r="D50" s="5"/>
      <c r="E50" s="5"/>
      <c r="F50" s="7"/>
      <c r="G50" s="7"/>
      <c r="H50" s="56" t="s">
        <v>126</v>
      </c>
      <c r="I50" s="7"/>
      <c r="J50" s="58"/>
      <c r="K50" s="9"/>
      <c r="L50" s="56" t="s">
        <v>126</v>
      </c>
      <c r="M50" s="7"/>
      <c r="N50" s="59"/>
    </row>
    <row r="51" spans="3:14" ht="18.75" customHeight="1">
      <c r="C51" s="5"/>
      <c r="D51" s="5"/>
      <c r="E51" s="5"/>
      <c r="F51" s="8" t="s">
        <v>4</v>
      </c>
      <c r="G51" s="7"/>
      <c r="H51" s="57" t="s">
        <v>127</v>
      </c>
      <c r="I51" s="10"/>
      <c r="J51" s="57" t="s">
        <v>128</v>
      </c>
      <c r="K51" s="10"/>
      <c r="L51" s="57" t="s">
        <v>127</v>
      </c>
      <c r="M51" s="10"/>
      <c r="N51" s="57" t="s">
        <v>128</v>
      </c>
    </row>
    <row r="52" spans="1:14" ht="21" customHeight="1">
      <c r="A52" s="5" t="s">
        <v>20</v>
      </c>
      <c r="D52" s="5"/>
      <c r="F52" s="11"/>
      <c r="G52" s="11"/>
      <c r="H52" s="11"/>
      <c r="I52" s="11"/>
      <c r="J52" s="12"/>
      <c r="N52" s="23"/>
    </row>
    <row r="53" spans="1:14" ht="21" customHeight="1">
      <c r="A53" s="6" t="s">
        <v>21</v>
      </c>
      <c r="E53" s="3"/>
      <c r="F53" s="7"/>
      <c r="H53" s="15"/>
      <c r="J53" s="16"/>
      <c r="K53" s="13"/>
      <c r="L53" s="13"/>
      <c r="M53" s="13"/>
      <c r="N53" s="14"/>
    </row>
    <row r="54" spans="1:14" ht="21" customHeight="1">
      <c r="A54" s="6" t="s">
        <v>81</v>
      </c>
      <c r="E54" s="19"/>
      <c r="F54" s="20">
        <v>3</v>
      </c>
      <c r="H54" s="15">
        <v>450</v>
      </c>
      <c r="J54" s="16">
        <v>496</v>
      </c>
      <c r="K54" s="13"/>
      <c r="L54" s="13">
        <v>5325</v>
      </c>
      <c r="M54" s="13"/>
      <c r="N54" s="14">
        <v>6678</v>
      </c>
    </row>
    <row r="55" spans="1:14" ht="21" customHeight="1">
      <c r="A55" s="6" t="s">
        <v>111</v>
      </c>
      <c r="B55" s="6"/>
      <c r="E55" s="3"/>
      <c r="G55" s="7"/>
      <c r="H55" s="17">
        <v>16392</v>
      </c>
      <c r="J55" s="18">
        <v>25954</v>
      </c>
      <c r="K55" s="13"/>
      <c r="L55" s="13">
        <v>13821</v>
      </c>
      <c r="M55" s="13"/>
      <c r="N55" s="14">
        <v>23396</v>
      </c>
    </row>
    <row r="56" spans="1:14" ht="21" customHeight="1">
      <c r="A56" s="6" t="s">
        <v>67</v>
      </c>
      <c r="E56" s="19"/>
      <c r="F56" s="20">
        <v>9</v>
      </c>
      <c r="G56" s="7"/>
      <c r="H56" s="17">
        <v>16830</v>
      </c>
      <c r="J56" s="18">
        <v>32090</v>
      </c>
      <c r="K56" s="13"/>
      <c r="L56" s="13">
        <v>16830</v>
      </c>
      <c r="M56" s="13"/>
      <c r="N56" s="18">
        <v>32090</v>
      </c>
    </row>
    <row r="57" spans="1:3" ht="21" customHeight="1">
      <c r="A57" s="34" t="s">
        <v>123</v>
      </c>
      <c r="C57" s="34"/>
    </row>
    <row r="58" spans="1:14" ht="21" customHeight="1">
      <c r="A58" s="34" t="s">
        <v>122</v>
      </c>
      <c r="C58" s="34"/>
      <c r="F58" s="20">
        <v>10</v>
      </c>
      <c r="G58" s="7"/>
      <c r="H58" s="17">
        <v>6001</v>
      </c>
      <c r="J58" s="18">
        <v>8131</v>
      </c>
      <c r="K58" s="13"/>
      <c r="L58" s="17">
        <v>841</v>
      </c>
      <c r="M58" s="13"/>
      <c r="N58" s="18">
        <v>1404</v>
      </c>
    </row>
    <row r="59" spans="1:14" ht="21" customHeight="1">
      <c r="A59" s="6" t="s">
        <v>22</v>
      </c>
      <c r="F59" s="7"/>
      <c r="G59" s="7"/>
      <c r="H59" s="17">
        <v>18787</v>
      </c>
      <c r="J59" s="18">
        <v>22053</v>
      </c>
      <c r="K59" s="13"/>
      <c r="L59" s="13">
        <v>17057</v>
      </c>
      <c r="M59" s="13"/>
      <c r="N59" s="14">
        <v>19449</v>
      </c>
    </row>
    <row r="60" spans="1:14" ht="21" customHeight="1" hidden="1">
      <c r="A60" s="6" t="s">
        <v>85</v>
      </c>
      <c r="F60" s="20"/>
      <c r="G60" s="7"/>
      <c r="H60" s="35" t="s">
        <v>84</v>
      </c>
      <c r="J60" s="18" t="s">
        <v>84</v>
      </c>
      <c r="K60" s="13"/>
      <c r="L60" s="35" t="s">
        <v>84</v>
      </c>
      <c r="M60" s="13"/>
      <c r="N60" s="18" t="s">
        <v>84</v>
      </c>
    </row>
    <row r="61" spans="1:14" ht="21" customHeight="1" hidden="1">
      <c r="A61" s="6" t="s">
        <v>40</v>
      </c>
      <c r="F61" s="7"/>
      <c r="G61" s="7"/>
      <c r="H61" s="17"/>
      <c r="J61" s="18"/>
      <c r="K61" s="13"/>
      <c r="L61" s="17"/>
      <c r="M61" s="13"/>
      <c r="N61" s="18"/>
    </row>
    <row r="62" spans="1:14" ht="21" customHeight="1" hidden="1">
      <c r="A62" s="6" t="s">
        <v>41</v>
      </c>
      <c r="C62" s="3"/>
      <c r="F62" s="20"/>
      <c r="G62" s="7"/>
      <c r="H62" s="18" t="s">
        <v>84</v>
      </c>
      <c r="J62" s="18" t="s">
        <v>84</v>
      </c>
      <c r="K62" s="13"/>
      <c r="L62" s="18" t="s">
        <v>84</v>
      </c>
      <c r="M62" s="13"/>
      <c r="N62" s="18" t="s">
        <v>84</v>
      </c>
    </row>
    <row r="63" spans="1:14" ht="21" customHeight="1">
      <c r="A63" s="6" t="s">
        <v>105</v>
      </c>
      <c r="C63" s="3"/>
      <c r="F63" s="36"/>
      <c r="G63" s="7"/>
      <c r="H63" s="18">
        <v>18716</v>
      </c>
      <c r="I63" s="4"/>
      <c r="J63" s="18">
        <v>17819</v>
      </c>
      <c r="K63" s="13"/>
      <c r="L63" s="14">
        <v>17624</v>
      </c>
      <c r="M63" s="13"/>
      <c r="N63" s="14">
        <v>16736</v>
      </c>
    </row>
    <row r="64" spans="1:14" ht="21" customHeight="1">
      <c r="A64" s="5" t="s">
        <v>23</v>
      </c>
      <c r="D64" s="3"/>
      <c r="E64" s="5"/>
      <c r="F64" s="7"/>
      <c r="G64" s="7"/>
      <c r="H64" s="24">
        <f>SUM(H53:H63)</f>
        <v>77176</v>
      </c>
      <c r="J64" s="24">
        <f>SUM(J53:J63)</f>
        <v>106543</v>
      </c>
      <c r="K64" s="13"/>
      <c r="L64" s="24">
        <f>SUM(L53:L63)</f>
        <v>71498</v>
      </c>
      <c r="M64" s="13"/>
      <c r="N64" s="24">
        <f>SUM(N53:N63)</f>
        <v>99753</v>
      </c>
    </row>
    <row r="65" spans="3:14" ht="12" customHeight="1">
      <c r="C65" s="5"/>
      <c r="D65" s="5"/>
      <c r="E65" s="5"/>
      <c r="F65" s="11"/>
      <c r="G65" s="11"/>
      <c r="H65" s="13"/>
      <c r="I65" s="11"/>
      <c r="J65" s="14"/>
      <c r="K65" s="13"/>
      <c r="L65" s="13"/>
      <c r="M65" s="13"/>
      <c r="N65" s="14"/>
    </row>
    <row r="66" spans="1:14" ht="21" customHeight="1">
      <c r="A66" s="5" t="s">
        <v>24</v>
      </c>
      <c r="D66" s="5"/>
      <c r="E66" s="5"/>
      <c r="F66" s="7"/>
      <c r="G66" s="7"/>
      <c r="H66" s="7"/>
      <c r="J66" s="23"/>
      <c r="K66" s="13"/>
      <c r="L66" s="13"/>
      <c r="M66" s="13"/>
      <c r="N66" s="14"/>
    </row>
    <row r="67" spans="1:14" ht="21" customHeight="1">
      <c r="A67" s="37" t="s">
        <v>86</v>
      </c>
      <c r="D67" s="5"/>
      <c r="E67" s="5"/>
      <c r="F67" s="7"/>
      <c r="G67" s="7"/>
      <c r="H67" s="17"/>
      <c r="J67" s="3"/>
      <c r="N67" s="3"/>
    </row>
    <row r="68" spans="1:14" ht="21" customHeight="1">
      <c r="A68" s="37" t="s">
        <v>87</v>
      </c>
      <c r="D68" s="5"/>
      <c r="E68" s="5"/>
      <c r="F68" s="20">
        <v>9</v>
      </c>
      <c r="G68" s="7"/>
      <c r="H68" s="17">
        <v>90239</v>
      </c>
      <c r="J68" s="18">
        <v>93287</v>
      </c>
      <c r="K68" s="13"/>
      <c r="L68" s="18">
        <v>59003</v>
      </c>
      <c r="M68" s="13"/>
      <c r="N68" s="18">
        <v>59181</v>
      </c>
    </row>
    <row r="69" spans="1:14" ht="21" customHeight="1">
      <c r="A69" s="6" t="s">
        <v>124</v>
      </c>
      <c r="F69" s="7"/>
      <c r="G69" s="7"/>
      <c r="H69" s="17"/>
      <c r="J69" s="3"/>
      <c r="N69" s="3"/>
    </row>
    <row r="70" spans="1:14" ht="21" customHeight="1">
      <c r="A70" s="6" t="s">
        <v>122</v>
      </c>
      <c r="F70" s="20">
        <v>10</v>
      </c>
      <c r="G70" s="7"/>
      <c r="H70" s="17">
        <v>1567</v>
      </c>
      <c r="J70" s="18">
        <v>2610</v>
      </c>
      <c r="K70" s="13"/>
      <c r="L70" s="17">
        <v>602</v>
      </c>
      <c r="M70" s="13"/>
      <c r="N70" s="18">
        <v>1367</v>
      </c>
    </row>
    <row r="71" spans="1:14" ht="21" customHeight="1">
      <c r="A71" s="6" t="s">
        <v>99</v>
      </c>
      <c r="B71" s="6"/>
      <c r="C71" s="3"/>
      <c r="F71" s="7"/>
      <c r="G71" s="7"/>
      <c r="H71" s="17"/>
      <c r="J71" s="18"/>
      <c r="K71" s="13"/>
      <c r="L71" s="13"/>
      <c r="M71" s="13"/>
      <c r="N71" s="14"/>
    </row>
    <row r="72" spans="1:14" ht="21" customHeight="1">
      <c r="A72" s="6" t="s">
        <v>82</v>
      </c>
      <c r="C72" s="3"/>
      <c r="F72" s="7"/>
      <c r="G72" s="7"/>
      <c r="H72" s="17">
        <v>35026</v>
      </c>
      <c r="J72" s="18">
        <v>40304</v>
      </c>
      <c r="K72" s="13"/>
      <c r="L72" s="18">
        <v>35026</v>
      </c>
      <c r="M72" s="13"/>
      <c r="N72" s="18">
        <v>40304</v>
      </c>
    </row>
    <row r="73" spans="1:14" ht="21" customHeight="1">
      <c r="A73" s="6" t="s">
        <v>83</v>
      </c>
      <c r="C73" s="3"/>
      <c r="F73" s="7"/>
      <c r="G73" s="7"/>
      <c r="H73" s="18">
        <v>6658</v>
      </c>
      <c r="J73" s="18">
        <v>6658</v>
      </c>
      <c r="K73" s="13"/>
      <c r="L73" s="13">
        <v>6658</v>
      </c>
      <c r="M73" s="13"/>
      <c r="N73" s="18">
        <v>6658</v>
      </c>
    </row>
    <row r="74" spans="1:14" ht="21" customHeight="1">
      <c r="A74" s="5" t="s">
        <v>25</v>
      </c>
      <c r="D74" s="3"/>
      <c r="E74" s="5"/>
      <c r="F74" s="7"/>
      <c r="G74" s="7"/>
      <c r="H74" s="38">
        <f>SUM(H68:H73)</f>
        <v>133490</v>
      </c>
      <c r="J74" s="38">
        <f>SUM(J68:J73)</f>
        <v>142859</v>
      </c>
      <c r="K74" s="13"/>
      <c r="L74" s="38">
        <f>SUM(L68:L73)</f>
        <v>101289</v>
      </c>
      <c r="M74" s="13"/>
      <c r="N74" s="38">
        <f>SUM(N68:N73)</f>
        <v>107510</v>
      </c>
    </row>
    <row r="75" spans="3:14" ht="21" customHeight="1">
      <c r="C75" s="5"/>
      <c r="D75" s="5"/>
      <c r="E75" s="5"/>
      <c r="F75" s="11"/>
      <c r="G75" s="11"/>
      <c r="H75" s="39"/>
      <c r="I75" s="11"/>
      <c r="J75" s="40"/>
      <c r="K75" s="13"/>
      <c r="L75" s="13"/>
      <c r="M75" s="13"/>
      <c r="N75" s="14"/>
    </row>
    <row r="76" spans="1:14" ht="21" customHeight="1">
      <c r="A76" s="5" t="s">
        <v>26</v>
      </c>
      <c r="D76" s="3"/>
      <c r="E76" s="5"/>
      <c r="F76" s="7"/>
      <c r="G76" s="7"/>
      <c r="H76" s="41">
        <f>+H74+H64</f>
        <v>210666</v>
      </c>
      <c r="I76" s="13"/>
      <c r="J76" s="42">
        <f>+J74+J64</f>
        <v>249402</v>
      </c>
      <c r="K76" s="13"/>
      <c r="L76" s="41">
        <f>SUM(L64+L74)</f>
        <v>172787</v>
      </c>
      <c r="M76" s="13"/>
      <c r="N76" s="42">
        <f>+N74+N64</f>
        <v>207263</v>
      </c>
    </row>
    <row r="77" spans="1:12" ht="22.5" customHeight="1">
      <c r="A77" s="61" t="s">
        <v>0</v>
      </c>
      <c r="B77" s="1"/>
      <c r="C77" s="1"/>
      <c r="D77" s="1"/>
      <c r="E77" s="1"/>
      <c r="F77" s="1"/>
      <c r="G77" s="1"/>
      <c r="H77" s="1"/>
      <c r="I77" s="1"/>
      <c r="J77" s="2"/>
      <c r="K77" s="1"/>
      <c r="L77" s="1"/>
    </row>
    <row r="78" spans="1:12" ht="22.5" customHeight="1">
      <c r="A78" s="61" t="s">
        <v>8</v>
      </c>
      <c r="B78" s="1"/>
      <c r="C78" s="1"/>
      <c r="D78" s="1"/>
      <c r="E78" s="1"/>
      <c r="F78" s="1"/>
      <c r="G78" s="1"/>
      <c r="H78" s="1"/>
      <c r="I78" s="1"/>
      <c r="J78" s="2"/>
      <c r="K78" s="1"/>
      <c r="L78" s="1"/>
    </row>
    <row r="79" spans="1:12" ht="22.5" customHeight="1">
      <c r="A79" s="61" t="s">
        <v>131</v>
      </c>
      <c r="B79" s="1"/>
      <c r="C79" s="1"/>
      <c r="D79" s="1"/>
      <c r="E79" s="1"/>
      <c r="F79" s="1"/>
      <c r="G79" s="1"/>
      <c r="H79" s="1"/>
      <c r="I79" s="1"/>
      <c r="J79" s="2"/>
      <c r="K79" s="1"/>
      <c r="L79" s="1"/>
    </row>
    <row r="80" spans="3:5" ht="22.5" customHeight="1">
      <c r="C80" s="1"/>
      <c r="D80" s="1"/>
      <c r="E80" s="1"/>
    </row>
    <row r="81" spans="1:12" ht="22.5" customHeight="1">
      <c r="A81" s="1" t="s">
        <v>19</v>
      </c>
      <c r="B81" s="1"/>
      <c r="C81" s="1"/>
      <c r="D81" s="1"/>
      <c r="E81" s="1"/>
      <c r="F81" s="1"/>
      <c r="G81" s="1"/>
      <c r="H81" s="1"/>
      <c r="I81" s="1"/>
      <c r="J81" s="2"/>
      <c r="K81" s="1"/>
      <c r="L81" s="1"/>
    </row>
    <row r="82" spans="1:12" ht="7.5" customHeight="1">
      <c r="A82" s="1"/>
      <c r="B82" s="1"/>
      <c r="C82" s="1"/>
      <c r="D82" s="1"/>
      <c r="E82" s="1"/>
      <c r="F82" s="1"/>
      <c r="G82" s="1"/>
      <c r="H82" s="1"/>
      <c r="I82" s="1"/>
      <c r="J82" s="2"/>
      <c r="K82" s="1"/>
      <c r="L82" s="1"/>
    </row>
    <row r="83" spans="6:14" ht="21" customHeight="1">
      <c r="F83" s="7"/>
      <c r="G83" s="7"/>
      <c r="H83" s="168" t="s">
        <v>39</v>
      </c>
      <c r="I83" s="168"/>
      <c r="J83" s="168"/>
      <c r="K83" s="168"/>
      <c r="L83" s="168"/>
      <c r="M83" s="168"/>
      <c r="N83" s="168"/>
    </row>
    <row r="84" spans="3:14" ht="18.75" customHeight="1">
      <c r="C84" s="5"/>
      <c r="D84" s="5"/>
      <c r="E84" s="5"/>
      <c r="F84" s="7"/>
      <c r="G84" s="7"/>
      <c r="H84" s="167" t="s">
        <v>2</v>
      </c>
      <c r="I84" s="167"/>
      <c r="J84" s="167"/>
      <c r="K84" s="9"/>
      <c r="L84" s="167" t="s">
        <v>3</v>
      </c>
      <c r="M84" s="167"/>
      <c r="N84" s="167"/>
    </row>
    <row r="85" spans="3:14" ht="18.75" customHeight="1">
      <c r="C85" s="5"/>
      <c r="D85" s="5"/>
      <c r="E85" s="5"/>
      <c r="F85" s="7"/>
      <c r="G85" s="7"/>
      <c r="H85" s="60" t="s">
        <v>130</v>
      </c>
      <c r="I85" s="7"/>
      <c r="J85" s="60" t="s">
        <v>129</v>
      </c>
      <c r="K85" s="9"/>
      <c r="L85" s="60" t="s">
        <v>130</v>
      </c>
      <c r="M85" s="7"/>
      <c r="N85" s="60" t="s">
        <v>129</v>
      </c>
    </row>
    <row r="86" spans="3:14" ht="18.75" customHeight="1">
      <c r="C86" s="5"/>
      <c r="D86" s="5"/>
      <c r="E86" s="5"/>
      <c r="F86" s="7"/>
      <c r="G86" s="7"/>
      <c r="H86" s="56" t="s">
        <v>126</v>
      </c>
      <c r="I86" s="7"/>
      <c r="J86" s="58"/>
      <c r="K86" s="9"/>
      <c r="L86" s="56" t="s">
        <v>126</v>
      </c>
      <c r="M86" s="7"/>
      <c r="N86" s="59"/>
    </row>
    <row r="87" spans="3:14" ht="18.75" customHeight="1">
      <c r="C87" s="5"/>
      <c r="D87" s="5"/>
      <c r="E87" s="5"/>
      <c r="F87" s="8" t="s">
        <v>4</v>
      </c>
      <c r="G87" s="7"/>
      <c r="H87" s="57" t="s">
        <v>127</v>
      </c>
      <c r="I87" s="10"/>
      <c r="J87" s="57" t="s">
        <v>128</v>
      </c>
      <c r="K87" s="10"/>
      <c r="L87" s="57" t="s">
        <v>127</v>
      </c>
      <c r="M87" s="10"/>
      <c r="N87" s="57" t="s">
        <v>128</v>
      </c>
    </row>
    <row r="88" spans="1:14" ht="21" customHeight="1">
      <c r="A88" s="5" t="s">
        <v>27</v>
      </c>
      <c r="D88" s="5"/>
      <c r="E88" s="5"/>
      <c r="F88" s="7"/>
      <c r="G88" s="7"/>
      <c r="H88" s="7"/>
      <c r="J88" s="23"/>
      <c r="K88" s="13"/>
      <c r="L88" s="13"/>
      <c r="M88" s="13"/>
      <c r="N88" s="14"/>
    </row>
    <row r="89" spans="1:14" ht="21" customHeight="1">
      <c r="A89" s="6" t="s">
        <v>118</v>
      </c>
      <c r="F89" s="7"/>
      <c r="G89" s="7"/>
      <c r="H89" s="7"/>
      <c r="J89" s="23"/>
      <c r="K89" s="13"/>
      <c r="L89" s="13"/>
      <c r="M89" s="13"/>
      <c r="N89" s="14"/>
    </row>
    <row r="90" spans="1:14" ht="21" customHeight="1" thickBot="1">
      <c r="A90" s="6" t="s">
        <v>97</v>
      </c>
      <c r="C90" s="3"/>
      <c r="F90" s="7"/>
      <c r="G90" s="7"/>
      <c r="H90" s="43">
        <v>900000</v>
      </c>
      <c r="J90" s="43">
        <v>900000</v>
      </c>
      <c r="K90" s="13"/>
      <c r="L90" s="43">
        <v>900000</v>
      </c>
      <c r="M90" s="13"/>
      <c r="N90" s="43">
        <v>900000</v>
      </c>
    </row>
    <row r="91" spans="1:8" ht="21" customHeight="1" thickTop="1">
      <c r="A91" s="6" t="s">
        <v>98</v>
      </c>
      <c r="C91" s="3"/>
      <c r="G91" s="7"/>
      <c r="H91" s="4"/>
    </row>
    <row r="92" spans="1:14" ht="21" customHeight="1">
      <c r="A92" s="19" t="s">
        <v>110</v>
      </c>
      <c r="C92" s="3"/>
      <c r="F92" s="7"/>
      <c r="G92" s="7"/>
      <c r="H92" s="14">
        <v>900000</v>
      </c>
      <c r="J92" s="14">
        <v>900000</v>
      </c>
      <c r="K92" s="13"/>
      <c r="L92" s="14">
        <v>900000</v>
      </c>
      <c r="M92" s="13"/>
      <c r="N92" s="14">
        <v>900000</v>
      </c>
    </row>
    <row r="93" spans="1:14" ht="21" customHeight="1">
      <c r="A93" s="6" t="s">
        <v>100</v>
      </c>
      <c r="F93" s="7"/>
      <c r="G93" s="7"/>
      <c r="H93" s="18">
        <v>195672</v>
      </c>
      <c r="J93" s="18">
        <v>195672</v>
      </c>
      <c r="K93" s="13"/>
      <c r="L93" s="13">
        <v>195672</v>
      </c>
      <c r="M93" s="13"/>
      <c r="N93" s="18">
        <v>195672</v>
      </c>
    </row>
    <row r="94" spans="1:14" ht="21" customHeight="1">
      <c r="A94" s="6" t="s">
        <v>112</v>
      </c>
      <c r="F94" s="20">
        <v>7</v>
      </c>
      <c r="G94" s="7"/>
      <c r="H94" s="17">
        <v>-62273</v>
      </c>
      <c r="J94" s="17">
        <v>-59323</v>
      </c>
      <c r="K94" s="35"/>
      <c r="L94" s="17">
        <v>-62273</v>
      </c>
      <c r="M94" s="35"/>
      <c r="N94" s="18">
        <v>-59323</v>
      </c>
    </row>
    <row r="95" spans="1:14" ht="21" customHeight="1">
      <c r="A95" s="6" t="s">
        <v>46</v>
      </c>
      <c r="F95" s="7"/>
      <c r="G95" s="7"/>
      <c r="H95" s="17"/>
      <c r="J95" s="17"/>
      <c r="K95" s="13"/>
      <c r="L95" s="13"/>
      <c r="M95" s="13"/>
      <c r="N95" s="14"/>
    </row>
    <row r="96" spans="1:14" ht="21" customHeight="1">
      <c r="A96" s="44" t="s">
        <v>91</v>
      </c>
      <c r="C96" s="3"/>
      <c r="D96" s="44"/>
      <c r="F96" s="20"/>
      <c r="G96" s="7"/>
      <c r="H96" s="18">
        <v>6600</v>
      </c>
      <c r="J96" s="18">
        <v>6600</v>
      </c>
      <c r="K96" s="13"/>
      <c r="L96" s="18">
        <v>6600</v>
      </c>
      <c r="M96" s="13"/>
      <c r="N96" s="18">
        <v>6600</v>
      </c>
    </row>
    <row r="97" spans="1:14" ht="21" customHeight="1">
      <c r="A97" s="44" t="s">
        <v>92</v>
      </c>
      <c r="C97" s="3"/>
      <c r="D97" s="44"/>
      <c r="G97" s="7"/>
      <c r="H97" s="13">
        <f>ส่วนของผู้ถือหุ้นงบรวม!K15</f>
        <v>-30466</v>
      </c>
      <c r="J97" s="14">
        <v>-25529</v>
      </c>
      <c r="K97" s="13"/>
      <c r="L97" s="13">
        <f>ส่วนของผู้ถือหุ้นงบเฉพาะ!L15</f>
        <v>-26340</v>
      </c>
      <c r="M97" s="13"/>
      <c r="N97" s="14">
        <v>27579</v>
      </c>
    </row>
    <row r="98" spans="1:14" ht="21" customHeight="1">
      <c r="A98" s="6" t="s">
        <v>119</v>
      </c>
      <c r="D98" s="3"/>
      <c r="E98" s="5"/>
      <c r="F98" s="7"/>
      <c r="G98" s="7"/>
      <c r="H98" s="45">
        <f>SUM(H92:H97)</f>
        <v>1009533</v>
      </c>
      <c r="J98" s="46">
        <f>SUM(J92:J97)</f>
        <v>1017420</v>
      </c>
      <c r="K98" s="13"/>
      <c r="L98" s="45">
        <f>SUM(L92:L97)</f>
        <v>1013659</v>
      </c>
      <c r="M98" s="13"/>
      <c r="N98" s="47">
        <f>SUM(N92:N97)</f>
        <v>1070528</v>
      </c>
    </row>
    <row r="99" spans="6:14" ht="9" customHeight="1">
      <c r="F99" s="7"/>
      <c r="G99" s="7"/>
      <c r="H99" s="7"/>
      <c r="J99" s="21"/>
      <c r="K99" s="13"/>
      <c r="L99" s="13"/>
      <c r="M99" s="13"/>
      <c r="N99" s="14"/>
    </row>
    <row r="100" spans="1:14" ht="21" customHeight="1">
      <c r="A100" s="6" t="s">
        <v>113</v>
      </c>
      <c r="D100" s="5"/>
      <c r="E100" s="5"/>
      <c r="F100" s="7"/>
      <c r="G100" s="7"/>
      <c r="H100" s="48" t="s">
        <v>84</v>
      </c>
      <c r="I100" s="13"/>
      <c r="J100" s="48" t="s">
        <v>84</v>
      </c>
      <c r="K100" s="13"/>
      <c r="L100" s="48" t="s">
        <v>84</v>
      </c>
      <c r="M100" s="13"/>
      <c r="N100" s="48" t="s">
        <v>84</v>
      </c>
    </row>
    <row r="101" spans="6:14" ht="9" customHeight="1">
      <c r="F101" s="7"/>
      <c r="G101" s="7"/>
      <c r="H101" s="7"/>
      <c r="J101" s="7"/>
      <c r="K101" s="13"/>
      <c r="L101" s="7"/>
      <c r="M101" s="13"/>
      <c r="N101" s="7"/>
    </row>
    <row r="102" spans="1:14" ht="21" customHeight="1">
      <c r="A102" s="5" t="s">
        <v>68</v>
      </c>
      <c r="D102" s="3"/>
      <c r="E102" s="5"/>
      <c r="F102" s="7"/>
      <c r="G102" s="7"/>
      <c r="H102" s="41">
        <f>SUM(H98:H100)</f>
        <v>1009533</v>
      </c>
      <c r="J102" s="41">
        <f>SUM(J98:J100)</f>
        <v>1017420</v>
      </c>
      <c r="K102" s="13"/>
      <c r="L102" s="41">
        <f>SUM(L98:L100)</f>
        <v>1013659</v>
      </c>
      <c r="M102" s="13"/>
      <c r="N102" s="41">
        <f>SUM(N98:N100)</f>
        <v>1070528</v>
      </c>
    </row>
    <row r="103" spans="6:14" ht="21" customHeight="1">
      <c r="F103" s="7"/>
      <c r="G103" s="7"/>
      <c r="H103" s="49"/>
      <c r="J103" s="50"/>
      <c r="K103" s="13"/>
      <c r="L103" s="49"/>
      <c r="M103" s="13"/>
      <c r="N103" s="14"/>
    </row>
    <row r="104" spans="1:14" ht="21" customHeight="1" thickBot="1">
      <c r="A104" s="5" t="s">
        <v>28</v>
      </c>
      <c r="D104" s="5"/>
      <c r="E104" s="3"/>
      <c r="F104" s="7"/>
      <c r="G104" s="7"/>
      <c r="H104" s="32">
        <f>+H102+H76</f>
        <v>1220199</v>
      </c>
      <c r="J104" s="33">
        <f>+J102+J76</f>
        <v>1266822</v>
      </c>
      <c r="K104" s="13"/>
      <c r="L104" s="32">
        <f>+L102+L76</f>
        <v>1186446</v>
      </c>
      <c r="M104" s="13"/>
      <c r="N104" s="43">
        <f>+N102+N76</f>
        <v>1277791</v>
      </c>
    </row>
    <row r="105" spans="1:14" ht="21.75" customHeight="1" thickTop="1">
      <c r="A105" s="5"/>
      <c r="D105" s="5"/>
      <c r="E105" s="3"/>
      <c r="F105" s="7"/>
      <c r="G105" s="7"/>
      <c r="H105" s="13"/>
      <c r="J105" s="14"/>
      <c r="K105" s="13"/>
      <c r="L105" s="13"/>
      <c r="M105" s="13"/>
      <c r="N105" s="14"/>
    </row>
    <row r="106" spans="1:14" ht="21" customHeight="1">
      <c r="A106" s="5"/>
      <c r="D106" s="5"/>
      <c r="E106" s="3"/>
      <c r="F106" s="7"/>
      <c r="G106" s="7"/>
      <c r="H106" s="13"/>
      <c r="J106" s="14"/>
      <c r="K106" s="13"/>
      <c r="L106" s="13"/>
      <c r="M106" s="13"/>
      <c r="N106" s="14"/>
    </row>
    <row r="107" spans="1:14" ht="21" customHeight="1">
      <c r="A107" s="5"/>
      <c r="D107" s="5"/>
      <c r="E107" s="3"/>
      <c r="F107" s="7"/>
      <c r="G107" s="7"/>
      <c r="H107" s="17"/>
      <c r="J107" s="18"/>
      <c r="K107" s="13"/>
      <c r="L107" s="13"/>
      <c r="M107" s="13"/>
      <c r="N107" s="18"/>
    </row>
    <row r="108" spans="1:14" ht="21" customHeight="1">
      <c r="A108" s="5"/>
      <c r="D108" s="5"/>
      <c r="E108" s="3"/>
      <c r="F108" s="7"/>
      <c r="G108" s="7"/>
      <c r="H108" s="13"/>
      <c r="J108" s="14"/>
      <c r="K108" s="13"/>
      <c r="L108" s="13"/>
      <c r="M108" s="13"/>
      <c r="N108" s="14"/>
    </row>
    <row r="109" spans="1:14" ht="21" customHeight="1">
      <c r="A109" s="5"/>
      <c r="D109" s="5"/>
      <c r="E109" s="3"/>
      <c r="F109" s="7"/>
      <c r="G109" s="7"/>
      <c r="H109" s="13"/>
      <c r="J109" s="14"/>
      <c r="K109" s="13"/>
      <c r="L109" s="13"/>
      <c r="M109" s="13"/>
      <c r="N109" s="14"/>
    </row>
    <row r="110" spans="1:14" ht="21" customHeight="1">
      <c r="A110" s="5"/>
      <c r="D110" s="5"/>
      <c r="E110" s="3"/>
      <c r="F110" s="7"/>
      <c r="G110" s="7"/>
      <c r="H110" s="13"/>
      <c r="J110" s="14"/>
      <c r="K110" s="13"/>
      <c r="L110" s="13"/>
      <c r="M110" s="13"/>
      <c r="N110" s="14"/>
    </row>
    <row r="111" spans="1:14" ht="21" customHeight="1">
      <c r="A111" s="5"/>
      <c r="D111" s="5"/>
      <c r="E111" s="3"/>
      <c r="F111" s="7"/>
      <c r="G111" s="7"/>
      <c r="H111" s="13"/>
      <c r="J111" s="14"/>
      <c r="K111" s="13"/>
      <c r="L111" s="13"/>
      <c r="M111" s="13"/>
      <c r="N111" s="14"/>
    </row>
    <row r="112" spans="1:14" ht="21" customHeight="1">
      <c r="A112" s="5"/>
      <c r="D112" s="5"/>
      <c r="E112" s="3"/>
      <c r="F112" s="7"/>
      <c r="G112" s="7"/>
      <c r="H112" s="13"/>
      <c r="J112" s="14"/>
      <c r="K112" s="13"/>
      <c r="L112" s="13"/>
      <c r="M112" s="13"/>
      <c r="N112" s="14"/>
    </row>
    <row r="113" spans="1:14" ht="21" customHeight="1">
      <c r="A113" s="5"/>
      <c r="D113" s="5"/>
      <c r="E113" s="3"/>
      <c r="F113" s="7"/>
      <c r="G113" s="7"/>
      <c r="H113" s="13"/>
      <c r="J113" s="14"/>
      <c r="K113" s="13"/>
      <c r="L113" s="13"/>
      <c r="M113" s="13"/>
      <c r="N113" s="14"/>
    </row>
    <row r="114" spans="4:14" ht="22.5" customHeight="1">
      <c r="D114" s="5"/>
      <c r="E114" s="3"/>
      <c r="F114" s="7"/>
      <c r="G114" s="7"/>
      <c r="H114" s="13"/>
      <c r="J114" s="14"/>
      <c r="K114" s="13"/>
      <c r="L114" s="13"/>
      <c r="M114" s="13"/>
      <c r="N114" s="14"/>
    </row>
    <row r="115" spans="4:14" ht="22.5" customHeight="1">
      <c r="D115" s="5"/>
      <c r="E115" s="3"/>
      <c r="F115" s="7"/>
      <c r="G115" s="7"/>
      <c r="H115" s="13"/>
      <c r="J115" s="14"/>
      <c r="K115" s="13"/>
      <c r="L115" s="13"/>
      <c r="M115" s="13"/>
      <c r="N115" s="14"/>
    </row>
    <row r="116" spans="10:14" ht="21.75" customHeight="1">
      <c r="J116" s="14"/>
      <c r="K116" s="13"/>
      <c r="L116" s="13"/>
      <c r="M116" s="13"/>
      <c r="N116" s="14"/>
    </row>
    <row r="117" spans="1:14" ht="21.75" customHeight="1">
      <c r="A117" s="6"/>
      <c r="J117" s="14"/>
      <c r="K117" s="13"/>
      <c r="L117" s="13"/>
      <c r="M117" s="13"/>
      <c r="N117" s="14"/>
    </row>
    <row r="119" spans="1:14" ht="3" customHeight="1">
      <c r="A119" s="6"/>
      <c r="J119" s="14"/>
      <c r="K119" s="13"/>
      <c r="L119" s="13"/>
      <c r="M119" s="13"/>
      <c r="N119" s="14"/>
    </row>
  </sheetData>
  <sheetProtection/>
  <mergeCells count="9">
    <mergeCell ref="H7:N7"/>
    <mergeCell ref="H8:J8"/>
    <mergeCell ref="L8:N8"/>
    <mergeCell ref="H83:N83"/>
    <mergeCell ref="H84:J84"/>
    <mergeCell ref="L84:N84"/>
    <mergeCell ref="H47:N47"/>
    <mergeCell ref="H48:J48"/>
    <mergeCell ref="L48:N48"/>
  </mergeCells>
  <printOptions/>
  <pageMargins left="0.7086614173228347" right="0.31496062992125984" top="0.7874015748031497" bottom="0.7874015748031497" header="0.3937007874015748" footer="0.5118110236220472"/>
  <pageSetup firstPageNumber="3" useFirstPageNumber="1" horizontalDpi="1200" verticalDpi="1200" orientation="portrait" paperSize="9" scale="84" r:id="rId1"/>
  <headerFooter alignWithMargins="0">
    <oddFooter>&amp;Lหมายเหตุประกอบงบการเงินเป็นส่วนหนึ่งของงบการเงินนี้&amp;R&amp;P</oddFooter>
  </headerFooter>
  <rowBreaks count="3" manualBreakCount="3">
    <brk id="40" max="13" man="1"/>
    <brk id="76" max="255" man="1"/>
    <brk id="11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SheetLayoutView="100" zoomScalePageLayoutView="0" workbookViewId="0" topLeftCell="A7">
      <selection activeCell="D29" sqref="D29"/>
    </sheetView>
  </sheetViews>
  <sheetFormatPr defaultColWidth="9.140625" defaultRowHeight="23.25" customHeight="1"/>
  <cols>
    <col min="1" max="1" width="3.57421875" style="69" customWidth="1"/>
    <col min="2" max="2" width="4.00390625" style="69" customWidth="1"/>
    <col min="3" max="3" width="3.421875" style="69" customWidth="1"/>
    <col min="4" max="4" width="41.7109375" style="69" customWidth="1"/>
    <col min="5" max="5" width="7.7109375" style="69" customWidth="1"/>
    <col min="6" max="6" width="1.421875" style="69" customWidth="1"/>
    <col min="7" max="7" width="12.7109375" style="69" customWidth="1"/>
    <col min="8" max="8" width="1.421875" style="69" customWidth="1"/>
    <col min="9" max="9" width="12.7109375" style="69" customWidth="1"/>
    <col min="10" max="10" width="1.421875" style="69" customWidth="1"/>
    <col min="11" max="11" width="12.7109375" style="69" customWidth="1"/>
    <col min="12" max="12" width="1.421875" style="69" customWidth="1"/>
    <col min="13" max="13" width="12.7109375" style="69" customWidth="1"/>
    <col min="14" max="16384" width="9.140625" style="69" customWidth="1"/>
  </cols>
  <sheetData>
    <row r="1" spans="1:13" ht="22.5" customHeight="1">
      <c r="A1" s="95" t="s">
        <v>0</v>
      </c>
      <c r="B1" s="88"/>
      <c r="C1" s="88"/>
      <c r="D1" s="88"/>
      <c r="E1" s="88"/>
      <c r="F1" s="88"/>
      <c r="G1" s="88"/>
      <c r="H1" s="88"/>
      <c r="K1" s="169" t="s">
        <v>126</v>
      </c>
      <c r="L1" s="169"/>
      <c r="M1" s="169"/>
    </row>
    <row r="2" spans="1:13" ht="22.5" customHeight="1">
      <c r="A2" s="95" t="s">
        <v>1</v>
      </c>
      <c r="B2" s="88"/>
      <c r="C2" s="88"/>
      <c r="D2" s="88"/>
      <c r="E2" s="88"/>
      <c r="F2" s="88"/>
      <c r="G2" s="88"/>
      <c r="H2" s="88"/>
      <c r="M2" s="105" t="s">
        <v>127</v>
      </c>
    </row>
    <row r="3" spans="1:8" ht="22.5" customHeight="1">
      <c r="A3" s="54" t="s">
        <v>132</v>
      </c>
      <c r="B3" s="88"/>
      <c r="C3" s="88"/>
      <c r="D3" s="88"/>
      <c r="E3" s="88"/>
      <c r="F3" s="88"/>
      <c r="G3" s="88"/>
      <c r="H3" s="88"/>
    </row>
    <row r="4" spans="5:13" ht="21" customHeight="1">
      <c r="E4" s="71"/>
      <c r="G4" s="170" t="s">
        <v>39</v>
      </c>
      <c r="H4" s="170"/>
      <c r="I4" s="170"/>
      <c r="J4" s="170"/>
      <c r="K4" s="170"/>
      <c r="L4" s="170"/>
      <c r="M4" s="170"/>
    </row>
    <row r="5" spans="5:13" ht="21" customHeight="1">
      <c r="E5" s="71"/>
      <c r="G5" s="170" t="s">
        <v>2</v>
      </c>
      <c r="H5" s="170"/>
      <c r="I5" s="170"/>
      <c r="J5" s="105"/>
      <c r="K5" s="171" t="s">
        <v>3</v>
      </c>
      <c r="L5" s="171"/>
      <c r="M5" s="171"/>
    </row>
    <row r="6" spans="5:13" ht="21" customHeight="1">
      <c r="E6" s="70" t="s">
        <v>4</v>
      </c>
      <c r="G6" s="70">
        <v>2553</v>
      </c>
      <c r="H6" s="71"/>
      <c r="I6" s="70">
        <v>2552</v>
      </c>
      <c r="J6" s="105"/>
      <c r="K6" s="70">
        <v>2553</v>
      </c>
      <c r="L6" s="71"/>
      <c r="M6" s="70">
        <v>2552</v>
      </c>
    </row>
    <row r="7" spans="1:16" ht="21" customHeight="1">
      <c r="A7" s="67" t="s">
        <v>5</v>
      </c>
      <c r="E7" s="71"/>
      <c r="G7" s="77"/>
      <c r="H7" s="77"/>
      <c r="I7" s="77"/>
      <c r="J7" s="77"/>
      <c r="K7" s="77"/>
      <c r="L7" s="77"/>
      <c r="M7" s="77"/>
      <c r="N7" s="106"/>
      <c r="O7" s="106"/>
      <c r="P7" s="106"/>
    </row>
    <row r="8" spans="1:16" ht="21" customHeight="1">
      <c r="A8" s="86" t="s">
        <v>115</v>
      </c>
      <c r="E8" s="107" t="s">
        <v>155</v>
      </c>
      <c r="G8" s="77">
        <v>46065</v>
      </c>
      <c r="H8" s="77"/>
      <c r="I8" s="77">
        <v>65778</v>
      </c>
      <c r="J8" s="77"/>
      <c r="K8" s="77">
        <v>46065</v>
      </c>
      <c r="L8" s="77"/>
      <c r="M8" s="77">
        <v>65778</v>
      </c>
      <c r="N8" s="106"/>
      <c r="O8" s="106"/>
      <c r="P8" s="106"/>
    </row>
    <row r="9" spans="1:16" ht="21" customHeight="1">
      <c r="A9" s="86" t="s">
        <v>44</v>
      </c>
      <c r="E9" s="71"/>
      <c r="G9" s="79">
        <v>32816</v>
      </c>
      <c r="H9" s="77"/>
      <c r="I9" s="79">
        <v>12708</v>
      </c>
      <c r="J9" s="77"/>
      <c r="K9" s="77">
        <v>26180</v>
      </c>
      <c r="L9" s="77"/>
      <c r="M9" s="79">
        <v>12708</v>
      </c>
      <c r="N9" s="106"/>
      <c r="O9" s="106"/>
      <c r="P9" s="106"/>
    </row>
    <row r="10" spans="1:16" s="83" customFormat="1" ht="21" customHeight="1">
      <c r="A10" s="82" t="s">
        <v>151</v>
      </c>
      <c r="E10" s="127"/>
      <c r="G10" s="163">
        <v>435</v>
      </c>
      <c r="H10" s="130"/>
      <c r="I10" s="163" t="s">
        <v>84</v>
      </c>
      <c r="J10" s="130"/>
      <c r="K10" s="130">
        <v>435</v>
      </c>
      <c r="L10" s="130"/>
      <c r="M10" s="163" t="s">
        <v>84</v>
      </c>
      <c r="N10" s="164"/>
      <c r="O10" s="164"/>
      <c r="P10" s="164"/>
    </row>
    <row r="11" spans="1:16" ht="21" customHeight="1">
      <c r="A11" s="86" t="s">
        <v>72</v>
      </c>
      <c r="E11" s="71"/>
      <c r="G11" s="77">
        <v>594</v>
      </c>
      <c r="H11" s="77"/>
      <c r="I11" s="77">
        <v>850</v>
      </c>
      <c r="J11" s="77"/>
      <c r="K11" s="77">
        <v>594</v>
      </c>
      <c r="L11" s="77"/>
      <c r="M11" s="77">
        <v>850</v>
      </c>
      <c r="N11" s="106"/>
      <c r="O11" s="106"/>
      <c r="P11" s="106"/>
    </row>
    <row r="12" spans="1:16" ht="21" customHeight="1">
      <c r="A12" s="69" t="s">
        <v>6</v>
      </c>
      <c r="E12" s="71"/>
      <c r="G12" s="77">
        <v>728</v>
      </c>
      <c r="H12" s="77"/>
      <c r="I12" s="77">
        <v>3122</v>
      </c>
      <c r="J12" s="77"/>
      <c r="K12" s="77">
        <v>692</v>
      </c>
      <c r="L12" s="77"/>
      <c r="M12" s="77">
        <v>2487</v>
      </c>
      <c r="N12" s="106"/>
      <c r="O12" s="106"/>
      <c r="P12" s="106"/>
    </row>
    <row r="13" spans="2:16" ht="21" customHeight="1" hidden="1">
      <c r="B13" s="83" t="s">
        <v>140</v>
      </c>
      <c r="E13" s="71"/>
      <c r="G13" s="78">
        <v>0</v>
      </c>
      <c r="H13" s="77"/>
      <c r="I13" s="78">
        <v>0</v>
      </c>
      <c r="J13" s="77"/>
      <c r="K13" s="78">
        <v>0</v>
      </c>
      <c r="L13" s="77"/>
      <c r="M13" s="78">
        <v>0</v>
      </c>
      <c r="N13" s="106"/>
      <c r="O13" s="106"/>
      <c r="P13" s="106"/>
    </row>
    <row r="14" spans="1:16" ht="21" customHeight="1">
      <c r="A14" s="67" t="s">
        <v>7</v>
      </c>
      <c r="E14" s="71"/>
      <c r="G14" s="108">
        <f>SUM(G8:G13)</f>
        <v>80638</v>
      </c>
      <c r="H14" s="77"/>
      <c r="I14" s="108">
        <f>SUM(I8:I13)</f>
        <v>82458</v>
      </c>
      <c r="J14" s="77"/>
      <c r="K14" s="108">
        <f>SUM(K8:K13)</f>
        <v>73966</v>
      </c>
      <c r="L14" s="77"/>
      <c r="M14" s="108">
        <f>SUM(M8:M13)</f>
        <v>81823</v>
      </c>
      <c r="N14" s="106"/>
      <c r="O14" s="106"/>
      <c r="P14" s="106"/>
    </row>
    <row r="15" spans="5:16" ht="18" customHeight="1">
      <c r="E15" s="71"/>
      <c r="G15" s="77"/>
      <c r="H15" s="77"/>
      <c r="I15" s="77"/>
      <c r="J15" s="77"/>
      <c r="K15" s="77"/>
      <c r="L15" s="77"/>
      <c r="M15" s="77"/>
      <c r="N15" s="106"/>
      <c r="O15" s="106"/>
      <c r="P15" s="106"/>
    </row>
    <row r="16" spans="1:16" ht="21" customHeight="1">
      <c r="A16" s="67" t="s">
        <v>36</v>
      </c>
      <c r="E16" s="107" t="s">
        <v>150</v>
      </c>
      <c r="G16" s="77"/>
      <c r="H16" s="77"/>
      <c r="I16" s="77"/>
      <c r="J16" s="77"/>
      <c r="K16" s="77"/>
      <c r="L16" s="77"/>
      <c r="M16" s="77"/>
      <c r="N16" s="106"/>
      <c r="O16" s="106"/>
      <c r="P16" s="106"/>
    </row>
    <row r="17" spans="1:16" ht="21" customHeight="1">
      <c r="A17" s="86" t="s">
        <v>116</v>
      </c>
      <c r="E17" s="71"/>
      <c r="G17" s="134">
        <v>43134</v>
      </c>
      <c r="H17" s="77"/>
      <c r="I17" s="77">
        <v>57295</v>
      </c>
      <c r="J17" s="77"/>
      <c r="K17" s="77">
        <v>42684</v>
      </c>
      <c r="L17" s="77"/>
      <c r="M17" s="77">
        <v>62087</v>
      </c>
      <c r="N17" s="106"/>
      <c r="O17" s="106"/>
      <c r="P17" s="106"/>
    </row>
    <row r="18" spans="1:16" ht="21" customHeight="1">
      <c r="A18" s="69" t="s">
        <v>45</v>
      </c>
      <c r="E18" s="107"/>
      <c r="G18" s="134">
        <v>24651</v>
      </c>
      <c r="H18" s="77"/>
      <c r="I18" s="77">
        <v>7912</v>
      </c>
      <c r="J18" s="77"/>
      <c r="K18" s="77">
        <v>19290</v>
      </c>
      <c r="L18" s="77"/>
      <c r="M18" s="77">
        <v>7912</v>
      </c>
      <c r="N18" s="106"/>
      <c r="O18" s="106"/>
      <c r="P18" s="106"/>
    </row>
    <row r="19" spans="1:16" ht="21" customHeight="1">
      <c r="A19" s="86" t="s">
        <v>149</v>
      </c>
      <c r="E19" s="71"/>
      <c r="G19" s="134">
        <v>14388</v>
      </c>
      <c r="H19" s="77"/>
      <c r="I19" s="159">
        <v>25424</v>
      </c>
      <c r="J19" s="77"/>
      <c r="K19" s="77">
        <v>12710</v>
      </c>
      <c r="L19" s="77"/>
      <c r="M19" s="77">
        <v>19903</v>
      </c>
      <c r="N19" s="106"/>
      <c r="O19" s="106"/>
      <c r="P19" s="106"/>
    </row>
    <row r="20" spans="2:16" ht="21" customHeight="1" hidden="1">
      <c r="B20" s="69" t="s">
        <v>141</v>
      </c>
      <c r="E20" s="71"/>
      <c r="G20" s="134"/>
      <c r="H20" s="77"/>
      <c r="I20" s="84"/>
      <c r="J20" s="77"/>
      <c r="K20" s="78"/>
      <c r="L20" s="77"/>
      <c r="M20" s="78">
        <v>0</v>
      </c>
      <c r="N20" s="106"/>
      <c r="O20" s="106"/>
      <c r="P20" s="106"/>
    </row>
    <row r="21" spans="1:16" ht="21" customHeight="1">
      <c r="A21" s="82" t="s">
        <v>152</v>
      </c>
      <c r="E21" s="71"/>
      <c r="G21" s="134">
        <v>3078</v>
      </c>
      <c r="H21" s="77"/>
      <c r="I21" s="159">
        <v>4287</v>
      </c>
      <c r="J21" s="77"/>
      <c r="K21" s="78">
        <v>3078</v>
      </c>
      <c r="L21" s="77"/>
      <c r="M21" s="78">
        <v>4287</v>
      </c>
      <c r="N21" s="106"/>
      <c r="O21" s="106"/>
      <c r="P21" s="106"/>
    </row>
    <row r="22" spans="1:16" ht="21" customHeight="1">
      <c r="A22" s="86" t="s">
        <v>93</v>
      </c>
      <c r="E22" s="71"/>
      <c r="G22" s="84" t="s">
        <v>84</v>
      </c>
      <c r="H22" s="99"/>
      <c r="I22" s="84" t="s">
        <v>84</v>
      </c>
      <c r="J22" s="77"/>
      <c r="K22" s="78">
        <v>49939</v>
      </c>
      <c r="L22" s="77"/>
      <c r="M22" s="78">
        <v>883</v>
      </c>
      <c r="N22" s="106"/>
      <c r="O22" s="106"/>
      <c r="P22" s="106"/>
    </row>
    <row r="23" spans="1:16" ht="21" customHeight="1">
      <c r="A23" s="67" t="s">
        <v>37</v>
      </c>
      <c r="E23" s="71"/>
      <c r="G23" s="108">
        <f>SUM(G17:G22)</f>
        <v>85251</v>
      </c>
      <c r="H23" s="77"/>
      <c r="I23" s="108">
        <f>SUM(I17:I22)</f>
        <v>94918</v>
      </c>
      <c r="J23" s="77"/>
      <c r="K23" s="108">
        <f>SUM(K17:K22)</f>
        <v>127701</v>
      </c>
      <c r="L23" s="77"/>
      <c r="M23" s="108">
        <f>SUM(M17:M22)</f>
        <v>95072</v>
      </c>
      <c r="N23" s="106"/>
      <c r="O23" s="106"/>
      <c r="P23" s="106"/>
    </row>
    <row r="24" spans="5:16" ht="9.75" customHeight="1">
      <c r="E24" s="71"/>
      <c r="G24" s="104"/>
      <c r="H24" s="77"/>
      <c r="I24" s="104"/>
      <c r="J24" s="77"/>
      <c r="K24" s="77"/>
      <c r="L24" s="77"/>
      <c r="M24" s="77"/>
      <c r="N24" s="106"/>
      <c r="O24" s="106"/>
      <c r="P24" s="106"/>
    </row>
    <row r="25" spans="1:16" ht="21" customHeight="1">
      <c r="A25" s="67" t="s">
        <v>156</v>
      </c>
      <c r="E25" s="71"/>
      <c r="G25" s="78">
        <f>G14-G23</f>
        <v>-4613</v>
      </c>
      <c r="H25" s="77"/>
      <c r="I25" s="78">
        <f>I14-I23</f>
        <v>-12460</v>
      </c>
      <c r="J25" s="77"/>
      <c r="K25" s="78">
        <f>K14-K23</f>
        <v>-53735</v>
      </c>
      <c r="L25" s="77"/>
      <c r="M25" s="77">
        <f>M14-M23</f>
        <v>-13249</v>
      </c>
      <c r="N25" s="106"/>
      <c r="O25" s="106"/>
      <c r="P25" s="106"/>
    </row>
    <row r="26" spans="5:16" ht="9.75" customHeight="1">
      <c r="E26" s="71"/>
      <c r="G26" s="77"/>
      <c r="H26" s="77"/>
      <c r="I26" s="77"/>
      <c r="J26" s="77"/>
      <c r="K26" s="109"/>
      <c r="L26" s="77"/>
      <c r="M26" s="77"/>
      <c r="N26" s="106"/>
      <c r="O26" s="106"/>
      <c r="P26" s="106"/>
    </row>
    <row r="27" spans="1:16" ht="21" customHeight="1">
      <c r="A27" s="86" t="s">
        <v>117</v>
      </c>
      <c r="E27" s="107">
        <v>3</v>
      </c>
      <c r="G27" s="110">
        <v>324</v>
      </c>
      <c r="H27" s="77"/>
      <c r="I27" s="110">
        <v>669</v>
      </c>
      <c r="J27" s="77"/>
      <c r="K27" s="111">
        <v>184</v>
      </c>
      <c r="L27" s="77"/>
      <c r="M27" s="111">
        <v>411</v>
      </c>
      <c r="N27" s="106"/>
      <c r="O27" s="106"/>
      <c r="P27" s="106"/>
    </row>
    <row r="28" spans="5:16" ht="9.75" customHeight="1">
      <c r="E28" s="71"/>
      <c r="G28" s="77"/>
      <c r="H28" s="77"/>
      <c r="I28" s="77"/>
      <c r="J28" s="77"/>
      <c r="K28" s="77"/>
      <c r="L28" s="77"/>
      <c r="M28" s="77"/>
      <c r="N28" s="106"/>
      <c r="O28" s="106"/>
      <c r="P28" s="106"/>
    </row>
    <row r="29" spans="1:16" ht="21" customHeight="1">
      <c r="A29" s="67" t="s">
        <v>157</v>
      </c>
      <c r="E29" s="71"/>
      <c r="G29" s="78">
        <f>G25-G27</f>
        <v>-4937</v>
      </c>
      <c r="H29" s="77"/>
      <c r="I29" s="78">
        <f>I25-I27</f>
        <v>-13129</v>
      </c>
      <c r="J29" s="77"/>
      <c r="K29" s="78">
        <f>K25-K27</f>
        <v>-53919</v>
      </c>
      <c r="L29" s="77"/>
      <c r="M29" s="78">
        <f>M25-M27</f>
        <v>-13660</v>
      </c>
      <c r="N29" s="106"/>
      <c r="O29" s="106"/>
      <c r="P29" s="106"/>
    </row>
    <row r="30" spans="5:16" ht="9.75" customHeight="1">
      <c r="E30" s="71"/>
      <c r="G30" s="77"/>
      <c r="H30" s="77"/>
      <c r="I30" s="77"/>
      <c r="J30" s="77"/>
      <c r="K30" s="109"/>
      <c r="L30" s="77"/>
      <c r="M30" s="77"/>
      <c r="N30" s="106"/>
      <c r="O30" s="106"/>
      <c r="P30" s="106"/>
    </row>
    <row r="31" spans="1:16" ht="21" customHeight="1">
      <c r="A31" s="69" t="s">
        <v>29</v>
      </c>
      <c r="E31" s="107">
        <v>12</v>
      </c>
      <c r="G31" s="158" t="s">
        <v>84</v>
      </c>
      <c r="H31" s="77"/>
      <c r="I31" s="110">
        <v>881</v>
      </c>
      <c r="J31" s="77"/>
      <c r="K31" s="101" t="s">
        <v>84</v>
      </c>
      <c r="L31" s="77"/>
      <c r="M31" s="101" t="s">
        <v>84</v>
      </c>
      <c r="N31" s="106"/>
      <c r="O31" s="106"/>
      <c r="P31" s="106"/>
    </row>
    <row r="32" spans="5:16" ht="9.75" customHeight="1">
      <c r="E32" s="71"/>
      <c r="G32" s="77"/>
      <c r="H32" s="77"/>
      <c r="I32" s="77"/>
      <c r="J32" s="77"/>
      <c r="K32" s="77"/>
      <c r="L32" s="77"/>
      <c r="M32" s="77"/>
      <c r="N32" s="106"/>
      <c r="O32" s="106"/>
      <c r="P32" s="106"/>
    </row>
    <row r="33" spans="1:16" ht="21" customHeight="1" thickBot="1">
      <c r="A33" s="67" t="s">
        <v>158</v>
      </c>
      <c r="G33" s="112">
        <f>G25-G27</f>
        <v>-4937</v>
      </c>
      <c r="H33" s="77"/>
      <c r="I33" s="112">
        <f>I25-I27-I31</f>
        <v>-14010</v>
      </c>
      <c r="J33" s="77"/>
      <c r="K33" s="112">
        <f>K29</f>
        <v>-53919</v>
      </c>
      <c r="L33" s="77"/>
      <c r="M33" s="112">
        <f>M29</f>
        <v>-13660</v>
      </c>
      <c r="N33" s="106"/>
      <c r="O33" s="106"/>
      <c r="P33" s="106"/>
    </row>
    <row r="34" spans="1:16" ht="9.75" customHeight="1" thickTop="1">
      <c r="A34" s="67"/>
      <c r="G34" s="100"/>
      <c r="H34" s="77"/>
      <c r="I34" s="100"/>
      <c r="J34" s="77"/>
      <c r="K34" s="100"/>
      <c r="L34" s="77"/>
      <c r="M34" s="100"/>
      <c r="N34" s="106"/>
      <c r="O34" s="106"/>
      <c r="P34" s="106"/>
    </row>
    <row r="35" spans="1:18" ht="21" customHeight="1">
      <c r="A35" s="67" t="s">
        <v>159</v>
      </c>
      <c r="E35" s="71"/>
      <c r="G35" s="113"/>
      <c r="H35" s="114"/>
      <c r="I35" s="114"/>
      <c r="J35" s="114"/>
      <c r="K35" s="113"/>
      <c r="L35" s="114"/>
      <c r="M35" s="114"/>
      <c r="N35" s="114"/>
      <c r="O35" s="114"/>
      <c r="P35" s="114"/>
      <c r="Q35" s="114"/>
      <c r="R35" s="114"/>
    </row>
    <row r="36" spans="2:18" ht="21" customHeight="1">
      <c r="B36" s="69" t="s">
        <v>69</v>
      </c>
      <c r="E36" s="71"/>
      <c r="G36" s="77">
        <f>G33</f>
        <v>-4937</v>
      </c>
      <c r="H36" s="114"/>
      <c r="I36" s="77">
        <f>I33</f>
        <v>-14010</v>
      </c>
      <c r="J36" s="77"/>
      <c r="K36" s="77">
        <f>K33</f>
        <v>-53919</v>
      </c>
      <c r="L36" s="77"/>
      <c r="M36" s="77">
        <f>M33</f>
        <v>-13660</v>
      </c>
      <c r="N36" s="114"/>
      <c r="O36" s="114"/>
      <c r="P36" s="114"/>
      <c r="Q36" s="114"/>
      <c r="R36" s="114"/>
    </row>
    <row r="37" spans="2:18" ht="21" customHeight="1">
      <c r="B37" s="69" t="s">
        <v>70</v>
      </c>
      <c r="E37" s="71"/>
      <c r="G37" s="101" t="s">
        <v>84</v>
      </c>
      <c r="H37" s="114"/>
      <c r="I37" s="101" t="s">
        <v>84</v>
      </c>
      <c r="J37" s="114"/>
      <c r="K37" s="101" t="s">
        <v>84</v>
      </c>
      <c r="L37" s="114"/>
      <c r="M37" s="101" t="s">
        <v>84</v>
      </c>
      <c r="N37" s="114"/>
      <c r="O37" s="114"/>
      <c r="P37" s="114"/>
      <c r="Q37" s="114"/>
      <c r="R37" s="114"/>
    </row>
    <row r="38" spans="5:18" ht="20.25" customHeight="1" thickBot="1">
      <c r="E38" s="71"/>
      <c r="G38" s="112">
        <f>SUM(G36:G37)</f>
        <v>-4937</v>
      </c>
      <c r="H38" s="77"/>
      <c r="I38" s="112">
        <f>SUM(I36:I37)</f>
        <v>-14010</v>
      </c>
      <c r="J38" s="77"/>
      <c r="K38" s="112">
        <f>SUM(K36:K37)</f>
        <v>-53919</v>
      </c>
      <c r="L38" s="77"/>
      <c r="M38" s="112">
        <f>SUM(M36:M37)</f>
        <v>-13660</v>
      </c>
      <c r="N38" s="114"/>
      <c r="O38" s="114"/>
      <c r="P38" s="114"/>
      <c r="Q38" s="114"/>
      <c r="R38" s="114"/>
    </row>
    <row r="39" spans="1:18" ht="23.25" customHeight="1" thickTop="1">
      <c r="A39" s="115" t="s">
        <v>160</v>
      </c>
      <c r="N39" s="114"/>
      <c r="O39" s="114"/>
      <c r="P39" s="114"/>
      <c r="Q39" s="114"/>
      <c r="R39" s="114"/>
    </row>
    <row r="40" spans="1:18" ht="21" customHeight="1" thickBot="1">
      <c r="A40" s="115" t="s">
        <v>142</v>
      </c>
      <c r="E40" s="71"/>
      <c r="G40" s="116">
        <f>G33/900000</f>
        <v>-0.005485555555555555</v>
      </c>
      <c r="H40" s="114"/>
      <c r="I40" s="116">
        <f>I33/900000</f>
        <v>-0.015566666666666666</v>
      </c>
      <c r="J40" s="114"/>
      <c r="K40" s="117">
        <f>K33/900000</f>
        <v>-0.05991</v>
      </c>
      <c r="L40" s="114"/>
      <c r="M40" s="117">
        <f>M33/900000</f>
        <v>-0.015177777777777778</v>
      </c>
      <c r="N40" s="114"/>
      <c r="O40" s="114"/>
      <c r="P40" s="114"/>
      <c r="Q40" s="114"/>
      <c r="R40" s="114"/>
    </row>
    <row r="41" spans="5:18" ht="21" customHeight="1" thickTop="1">
      <c r="E41" s="71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5:18" ht="21" customHeight="1">
      <c r="E42" s="71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</row>
  </sheetData>
  <sheetProtection/>
  <mergeCells count="4">
    <mergeCell ref="K1:M1"/>
    <mergeCell ref="G4:M4"/>
    <mergeCell ref="G5:I5"/>
    <mergeCell ref="K5:M5"/>
  </mergeCells>
  <printOptions/>
  <pageMargins left="0.7086614173228347" right="0.35433070866141736" top="0.7874015748031497" bottom="0.7874015748031497" header="0.3937007874015748" footer="0.5118110236220472"/>
  <pageSetup firstPageNumber="6" useFirstPageNumber="1" horizontalDpi="600" verticalDpi="600" orientation="portrait" paperSize="9" scale="89" r:id="rId1"/>
  <headerFooter alignWithMargins="0">
    <oddFooter>&amp;Lหมายเหตุประกอบงบการเงินเป็นส่วนหนึ่งของงบการเงินนี้&amp;R&amp;P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SheetLayoutView="100" zoomScalePageLayoutView="0" workbookViewId="0" topLeftCell="A7">
      <selection activeCell="B21" sqref="B21"/>
    </sheetView>
  </sheetViews>
  <sheetFormatPr defaultColWidth="9.140625" defaultRowHeight="22.5" customHeight="1"/>
  <cols>
    <col min="1" max="1" width="20.7109375" style="66" customWidth="1"/>
    <col min="2" max="2" width="35.7109375" style="66" customWidth="1"/>
    <col min="3" max="3" width="14.7109375" style="66" customWidth="1"/>
    <col min="4" max="4" width="1.421875" style="66" customWidth="1"/>
    <col min="5" max="5" width="14.7109375" style="66" customWidth="1"/>
    <col min="6" max="6" width="1.421875" style="66" customWidth="1"/>
    <col min="7" max="7" width="14.7109375" style="66" customWidth="1"/>
    <col min="8" max="8" width="1.421875" style="66" customWidth="1"/>
    <col min="9" max="9" width="14.7109375" style="66" customWidth="1"/>
    <col min="10" max="10" width="1.421875" style="66" customWidth="1"/>
    <col min="11" max="11" width="14.7109375" style="66" customWidth="1"/>
    <col min="12" max="12" width="1.421875" style="66" customWidth="1"/>
    <col min="13" max="13" width="14.7109375" style="66" customWidth="1"/>
    <col min="14" max="14" width="1.421875" style="66" customWidth="1"/>
    <col min="15" max="15" width="14.7109375" style="66" customWidth="1"/>
    <col min="16" max="16" width="1.421875" style="66" customWidth="1"/>
    <col min="17" max="17" width="14.7109375" style="66" customWidth="1"/>
    <col min="18" max="16384" width="9.140625" style="66" customWidth="1"/>
  </cols>
  <sheetData>
    <row r="1" spans="1:18" ht="22.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172" t="s">
        <v>126</v>
      </c>
      <c r="P1" s="172"/>
      <c r="Q1" s="172"/>
      <c r="R1" s="65"/>
    </row>
    <row r="2" spans="1:18" ht="22.5" customHeight="1">
      <c r="A2" s="62" t="s">
        <v>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72" t="s">
        <v>127</v>
      </c>
      <c r="P2" s="172"/>
      <c r="Q2" s="172"/>
      <c r="R2" s="65"/>
    </row>
    <row r="3" spans="1:17" ht="22.5" customHeight="1">
      <c r="A3" s="62" t="s">
        <v>132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7"/>
      <c r="Q3" s="67"/>
    </row>
    <row r="4" spans="1:13" ht="22.5" customHeight="1">
      <c r="A4" s="68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7" ht="22.5" customHeight="1">
      <c r="A5" s="68"/>
      <c r="B5" s="68"/>
      <c r="C5" s="170" t="s">
        <v>39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</row>
    <row r="6" spans="1:17" ht="22.5" customHeight="1">
      <c r="A6" s="68"/>
      <c r="B6" s="68"/>
      <c r="C6" s="171" t="s">
        <v>2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</row>
    <row r="7" spans="1:15" ht="22.5" customHeight="1">
      <c r="A7" s="68"/>
      <c r="B7" s="68"/>
      <c r="D7" s="71"/>
      <c r="E7" s="71"/>
      <c r="F7" s="71"/>
      <c r="G7" s="72"/>
      <c r="H7" s="69"/>
      <c r="I7" s="171" t="s">
        <v>46</v>
      </c>
      <c r="J7" s="171"/>
      <c r="K7" s="171"/>
      <c r="L7" s="71"/>
      <c r="M7" s="71"/>
      <c r="O7" s="71"/>
    </row>
    <row r="8" spans="1:15" ht="22.5" customHeight="1">
      <c r="A8" s="69"/>
      <c r="B8" s="69"/>
      <c r="C8" s="73" t="s">
        <v>31</v>
      </c>
      <c r="D8" s="71"/>
      <c r="E8" s="71"/>
      <c r="F8" s="71"/>
      <c r="G8" s="72" t="s">
        <v>106</v>
      </c>
      <c r="H8" s="71"/>
      <c r="I8" s="71" t="s">
        <v>89</v>
      </c>
      <c r="J8" s="71"/>
      <c r="K8" s="71"/>
      <c r="L8" s="71"/>
      <c r="M8" s="71" t="s">
        <v>49</v>
      </c>
      <c r="O8" s="71"/>
    </row>
    <row r="9" spans="1:17" ht="22.5" customHeight="1">
      <c r="A9" s="69"/>
      <c r="B9" s="69"/>
      <c r="C9" s="73" t="s">
        <v>33</v>
      </c>
      <c r="D9" s="71"/>
      <c r="E9" s="71" t="s">
        <v>32</v>
      </c>
      <c r="F9" s="71"/>
      <c r="G9" s="72" t="s">
        <v>107</v>
      </c>
      <c r="H9" s="71"/>
      <c r="I9" s="71" t="s">
        <v>90</v>
      </c>
      <c r="J9" s="71"/>
      <c r="K9" s="71"/>
      <c r="L9" s="71"/>
      <c r="M9" s="71" t="s">
        <v>50</v>
      </c>
      <c r="O9" s="71" t="s">
        <v>48</v>
      </c>
      <c r="Q9" s="72" t="s">
        <v>95</v>
      </c>
    </row>
    <row r="10" spans="1:17" ht="22.5" customHeight="1">
      <c r="A10" s="69"/>
      <c r="B10" s="69"/>
      <c r="C10" s="74" t="s">
        <v>34</v>
      </c>
      <c r="D10" s="71"/>
      <c r="E10" s="75" t="s">
        <v>101</v>
      </c>
      <c r="F10" s="71"/>
      <c r="G10" s="75" t="s">
        <v>114</v>
      </c>
      <c r="H10" s="71"/>
      <c r="I10" s="70" t="s">
        <v>35</v>
      </c>
      <c r="J10" s="71"/>
      <c r="K10" s="75" t="s">
        <v>94</v>
      </c>
      <c r="L10" s="71"/>
      <c r="M10" s="70" t="s">
        <v>134</v>
      </c>
      <c r="N10" s="69"/>
      <c r="O10" s="70" t="s">
        <v>51</v>
      </c>
      <c r="P10" s="69"/>
      <c r="Q10" s="70"/>
    </row>
    <row r="11" spans="1:13" ht="22.5" customHeight="1">
      <c r="A11" s="69"/>
      <c r="B11" s="69"/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7" ht="22.5" customHeight="1">
      <c r="A12" s="67" t="s">
        <v>133</v>
      </c>
      <c r="B12" s="69"/>
      <c r="C12" s="77">
        <v>900000</v>
      </c>
      <c r="D12" s="77"/>
      <c r="E12" s="78">
        <v>195672</v>
      </c>
      <c r="F12" s="77"/>
      <c r="G12" s="78">
        <v>-59323</v>
      </c>
      <c r="H12" s="77"/>
      <c r="I12" s="78">
        <v>6600</v>
      </c>
      <c r="J12" s="77"/>
      <c r="K12" s="135">
        <v>-25529</v>
      </c>
      <c r="L12" s="77"/>
      <c r="M12" s="77">
        <f>SUM(C12:L12)</f>
        <v>1017420</v>
      </c>
      <c r="O12" s="80" t="s">
        <v>84</v>
      </c>
      <c r="Q12" s="81">
        <f>SUM(M12:O12)</f>
        <v>1017420</v>
      </c>
    </row>
    <row r="13" spans="1:17" ht="22.5" customHeight="1">
      <c r="A13" s="82" t="s">
        <v>136</v>
      </c>
      <c r="B13" s="83"/>
      <c r="C13" s="84" t="s">
        <v>84</v>
      </c>
      <c r="D13" s="77"/>
      <c r="E13" s="84" t="s">
        <v>84</v>
      </c>
      <c r="F13" s="77"/>
      <c r="G13" s="85">
        <v>-2950</v>
      </c>
      <c r="H13" s="77"/>
      <c r="I13" s="84" t="s">
        <v>84</v>
      </c>
      <c r="J13" s="77"/>
      <c r="K13" s="84" t="s">
        <v>84</v>
      </c>
      <c r="L13" s="77"/>
      <c r="M13" s="77">
        <f>SUM(C13:L13)</f>
        <v>-2950</v>
      </c>
      <c r="O13" s="80" t="s">
        <v>84</v>
      </c>
      <c r="Q13" s="81">
        <f>SUM(M13:O13)</f>
        <v>-2950</v>
      </c>
    </row>
    <row r="14" spans="1:19" ht="22.5" customHeight="1">
      <c r="A14" s="86" t="s">
        <v>137</v>
      </c>
      <c r="B14" s="69"/>
      <c r="C14" s="84" t="s">
        <v>84</v>
      </c>
      <c r="D14" s="77"/>
      <c r="E14" s="84" t="s">
        <v>84</v>
      </c>
      <c r="F14" s="77"/>
      <c r="G14" s="84" t="s">
        <v>84</v>
      </c>
      <c r="H14" s="77"/>
      <c r="I14" s="84" t="s">
        <v>84</v>
      </c>
      <c r="J14" s="77"/>
      <c r="K14" s="78">
        <f>งบกำไรขาดทุน!G33</f>
        <v>-4937</v>
      </c>
      <c r="L14" s="77"/>
      <c r="M14" s="77">
        <f>SUM(C14:L14)</f>
        <v>-4937</v>
      </c>
      <c r="N14" s="69"/>
      <c r="O14" s="87" t="s">
        <v>84</v>
      </c>
      <c r="P14" s="69"/>
      <c r="Q14" s="81">
        <f>SUM(M14:O14)</f>
        <v>-4937</v>
      </c>
      <c r="R14" s="69"/>
      <c r="S14" s="69"/>
    </row>
    <row r="15" spans="1:17" ht="22.5" customHeight="1" thickBot="1">
      <c r="A15" s="88" t="s">
        <v>139</v>
      </c>
      <c r="B15" s="89"/>
      <c r="C15" s="90">
        <f>SUM(C12:C14)</f>
        <v>900000</v>
      </c>
      <c r="D15" s="77"/>
      <c r="E15" s="90">
        <f>SUM(E12:E14)</f>
        <v>195672</v>
      </c>
      <c r="F15" s="77"/>
      <c r="G15" s="90">
        <f>SUM(G12:G14)</f>
        <v>-62273</v>
      </c>
      <c r="H15" s="77"/>
      <c r="I15" s="90">
        <f>SUM(I12:I14)</f>
        <v>6600</v>
      </c>
      <c r="J15" s="77"/>
      <c r="K15" s="90">
        <f>SUM(K12:K14)</f>
        <v>-30466</v>
      </c>
      <c r="L15" s="77"/>
      <c r="M15" s="90">
        <f>SUM(M12:M14)</f>
        <v>1009533</v>
      </c>
      <c r="O15" s="91" t="s">
        <v>84</v>
      </c>
      <c r="Q15" s="92">
        <f>SUM(Q12:Q14)</f>
        <v>1009533</v>
      </c>
    </row>
    <row r="16" spans="1:17" ht="15" customHeight="1" thickTop="1">
      <c r="A16" s="89"/>
      <c r="B16" s="89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O16" s="93"/>
      <c r="Q16" s="81"/>
    </row>
    <row r="17" spans="1:17" ht="22.5" customHeight="1">
      <c r="A17" s="67" t="s">
        <v>135</v>
      </c>
      <c r="B17" s="69"/>
      <c r="C17" s="77">
        <v>900000</v>
      </c>
      <c r="D17" s="77"/>
      <c r="E17" s="77">
        <v>195672</v>
      </c>
      <c r="F17" s="77"/>
      <c r="G17" s="78">
        <v>-88447</v>
      </c>
      <c r="H17" s="77"/>
      <c r="I17" s="77">
        <v>5700</v>
      </c>
      <c r="J17" s="77"/>
      <c r="K17" s="77">
        <v>57542</v>
      </c>
      <c r="L17" s="77"/>
      <c r="M17" s="77">
        <f>SUM(C17:L17)</f>
        <v>1070467</v>
      </c>
      <c r="O17" s="80" t="s">
        <v>84</v>
      </c>
      <c r="Q17" s="81">
        <f>SUM(M17:O17)</f>
        <v>1070467</v>
      </c>
    </row>
    <row r="18" spans="1:17" ht="22.5" customHeight="1">
      <c r="A18" s="82" t="s">
        <v>136</v>
      </c>
      <c r="B18" s="83"/>
      <c r="C18" s="84" t="s">
        <v>84</v>
      </c>
      <c r="D18" s="77"/>
      <c r="E18" s="84" t="s">
        <v>84</v>
      </c>
      <c r="F18" s="77"/>
      <c r="G18" s="78">
        <v>-3508</v>
      </c>
      <c r="H18" s="77"/>
      <c r="I18" s="84" t="s">
        <v>84</v>
      </c>
      <c r="J18" s="77"/>
      <c r="K18" s="84" t="s">
        <v>84</v>
      </c>
      <c r="L18" s="77"/>
      <c r="M18" s="77">
        <f>SUM(C18:K18)</f>
        <v>-3508</v>
      </c>
      <c r="O18" s="80" t="s">
        <v>84</v>
      </c>
      <c r="Q18" s="81">
        <f>SUM(M18:O18)</f>
        <v>-3508</v>
      </c>
    </row>
    <row r="19" spans="1:19" ht="22.5" customHeight="1">
      <c r="A19" s="86" t="s">
        <v>137</v>
      </c>
      <c r="B19" s="69"/>
      <c r="C19" s="84" t="s">
        <v>84</v>
      </c>
      <c r="D19" s="77"/>
      <c r="E19" s="84" t="s">
        <v>84</v>
      </c>
      <c r="F19" s="77"/>
      <c r="G19" s="84" t="s">
        <v>84</v>
      </c>
      <c r="H19" s="77"/>
      <c r="I19" s="84" t="s">
        <v>84</v>
      </c>
      <c r="J19" s="77"/>
      <c r="K19" s="77">
        <f>งบกำไรขาดทุน!I33</f>
        <v>-14010</v>
      </c>
      <c r="L19" s="77"/>
      <c r="M19" s="77">
        <f>SUM(C19:L19)</f>
        <v>-14010</v>
      </c>
      <c r="N19" s="69"/>
      <c r="O19" s="80" t="s">
        <v>84</v>
      </c>
      <c r="P19" s="69"/>
      <c r="Q19" s="81">
        <f>SUM(M19:O19)</f>
        <v>-14010</v>
      </c>
      <c r="R19" s="69"/>
      <c r="S19" s="69"/>
    </row>
    <row r="20" spans="1:17" ht="22.5" customHeight="1" thickBot="1">
      <c r="A20" s="88" t="s">
        <v>138</v>
      </c>
      <c r="B20" s="89"/>
      <c r="C20" s="90">
        <f>SUM(C17:C19)</f>
        <v>900000</v>
      </c>
      <c r="D20" s="77"/>
      <c r="E20" s="90">
        <f>SUM(E17:E19)</f>
        <v>195672</v>
      </c>
      <c r="F20" s="77"/>
      <c r="G20" s="90">
        <f>SUM(G17:G19)</f>
        <v>-91955</v>
      </c>
      <c r="H20" s="77"/>
      <c r="I20" s="90">
        <f>SUM(I17:I19)</f>
        <v>5700</v>
      </c>
      <c r="J20" s="77"/>
      <c r="K20" s="90">
        <f>SUM(K17:K19)</f>
        <v>43532</v>
      </c>
      <c r="L20" s="77"/>
      <c r="M20" s="90">
        <f>SUM(M17:M19)</f>
        <v>1052949</v>
      </c>
      <c r="O20" s="91" t="s">
        <v>84</v>
      </c>
      <c r="Q20" s="90">
        <f>SUM(Q17:Q19)</f>
        <v>1052949</v>
      </c>
    </row>
    <row r="21" spans="1:13" ht="22.5" customHeight="1" thickTop="1">
      <c r="A21" s="89"/>
      <c r="B21" s="89"/>
      <c r="C21" s="77"/>
      <c r="D21" s="77"/>
      <c r="E21" s="77"/>
      <c r="F21" s="77"/>
      <c r="G21" s="78"/>
      <c r="H21" s="77"/>
      <c r="I21" s="77"/>
      <c r="J21" s="77"/>
      <c r="K21" s="77"/>
      <c r="L21" s="77"/>
      <c r="M21" s="77"/>
    </row>
    <row r="22" spans="1:13" ht="22.5" customHeight="1">
      <c r="A22" s="89"/>
      <c r="B22" s="89"/>
      <c r="C22" s="77"/>
      <c r="D22" s="77"/>
      <c r="E22" s="77"/>
      <c r="F22" s="77"/>
      <c r="G22" s="78"/>
      <c r="H22" s="77"/>
      <c r="I22" s="77"/>
      <c r="J22" s="77"/>
      <c r="K22" s="77"/>
      <c r="L22" s="77"/>
      <c r="M22" s="77"/>
    </row>
    <row r="23" spans="1:13" ht="22.5" customHeight="1">
      <c r="A23" s="89"/>
      <c r="B23" s="89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spans="1:13" ht="22.5" customHeight="1">
      <c r="A24" s="89"/>
      <c r="B24" s="89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  <row r="25" spans="2:9" s="69" customFormat="1" ht="23.25" customHeight="1">
      <c r="B25" s="94"/>
      <c r="G25" s="77"/>
      <c r="H25" s="77"/>
      <c r="I25" s="77"/>
    </row>
    <row r="26" ht="22.5" customHeight="1">
      <c r="A26" s="94"/>
    </row>
  </sheetData>
  <sheetProtection/>
  <mergeCells count="5">
    <mergeCell ref="I7:K7"/>
    <mergeCell ref="O1:Q1"/>
    <mergeCell ref="O2:Q2"/>
    <mergeCell ref="C5:Q5"/>
    <mergeCell ref="C6:Q6"/>
  </mergeCells>
  <printOptions/>
  <pageMargins left="0.7086614173228347" right="0.35433070866141736" top="0.7874015748031497" bottom="0.7874015748031497" header="0.3937007874015748" footer="0.31496062992125984"/>
  <pageSetup firstPageNumber="7" useFirstPageNumber="1" horizontalDpi="600" verticalDpi="600" orientation="landscape" paperSize="9" scale="83" r:id="rId1"/>
  <headerFooter alignWithMargins="0">
    <oddFooter>&amp;Lหมายเหตุประกอบงบการเงินเป็นส่วนหนึ่งของงบการเงินนี้&amp;R&amp;P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SheetLayoutView="100" zoomScalePageLayoutView="0" workbookViewId="0" topLeftCell="A7">
      <selection activeCell="N11" sqref="N11"/>
    </sheetView>
  </sheetViews>
  <sheetFormatPr defaultColWidth="9.140625" defaultRowHeight="22.5" customHeight="1"/>
  <cols>
    <col min="1" max="1" width="29.140625" style="66" customWidth="1"/>
    <col min="2" max="2" width="30.7109375" style="98" customWidth="1"/>
    <col min="3" max="3" width="1.421875" style="66" customWidth="1"/>
    <col min="4" max="4" width="16.7109375" style="66" customWidth="1"/>
    <col min="5" max="5" width="1.421875" style="66" customWidth="1"/>
    <col min="6" max="6" width="16.7109375" style="66" customWidth="1"/>
    <col min="7" max="7" width="1.421875" style="66" customWidth="1"/>
    <col min="8" max="8" width="16.7109375" style="66" customWidth="1"/>
    <col min="9" max="9" width="1.421875" style="66" customWidth="1"/>
    <col min="10" max="10" width="16.7109375" style="66" customWidth="1"/>
    <col min="11" max="11" width="1.421875" style="66" customWidth="1"/>
    <col min="12" max="12" width="16.7109375" style="66" customWidth="1"/>
    <col min="13" max="13" width="1.421875" style="66" customWidth="1"/>
    <col min="14" max="14" width="16.7109375" style="66" customWidth="1"/>
    <col min="15" max="15" width="1.421875" style="66" customWidth="1"/>
    <col min="16" max="16384" width="9.140625" style="66" customWidth="1"/>
  </cols>
  <sheetData>
    <row r="1" spans="1:15" ht="22.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96"/>
      <c r="N1" s="64" t="s">
        <v>126</v>
      </c>
      <c r="O1" s="97"/>
    </row>
    <row r="2" spans="1:15" ht="22.5" customHeight="1">
      <c r="A2" s="173" t="s">
        <v>30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96"/>
      <c r="N2" s="64" t="s">
        <v>127</v>
      </c>
      <c r="O2" s="97"/>
    </row>
    <row r="3" spans="1:15" ht="22.5" customHeight="1">
      <c r="A3" s="173" t="s">
        <v>132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4" ht="22.5" customHeight="1">
      <c r="A4" s="68"/>
      <c r="B4" s="9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22.5" customHeight="1">
      <c r="A5" s="68"/>
      <c r="C5" s="69"/>
      <c r="D5" s="170" t="s">
        <v>39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</row>
    <row r="6" spans="1:14" ht="22.5" customHeight="1">
      <c r="A6" s="68"/>
      <c r="C6" s="69"/>
      <c r="D6" s="171" t="s">
        <v>3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</row>
    <row r="7" spans="1:14" ht="22.5" customHeight="1">
      <c r="A7" s="68"/>
      <c r="C7" s="69"/>
      <c r="D7" s="71"/>
      <c r="E7" s="71"/>
      <c r="F7" s="71"/>
      <c r="G7" s="71"/>
      <c r="H7" s="72"/>
      <c r="I7" s="71"/>
      <c r="J7" s="171" t="s">
        <v>46</v>
      </c>
      <c r="K7" s="171"/>
      <c r="L7" s="171"/>
      <c r="M7" s="71"/>
      <c r="N7" s="71"/>
    </row>
    <row r="8" spans="1:14" ht="22.5" customHeight="1">
      <c r="A8" s="68"/>
      <c r="C8" s="71"/>
      <c r="D8" s="71" t="s">
        <v>31</v>
      </c>
      <c r="E8" s="71"/>
      <c r="F8" s="71"/>
      <c r="G8" s="71"/>
      <c r="H8" s="72" t="s">
        <v>106</v>
      </c>
      <c r="I8" s="71"/>
      <c r="J8" s="71" t="s">
        <v>89</v>
      </c>
      <c r="K8" s="71"/>
      <c r="L8" s="71"/>
      <c r="M8" s="71"/>
      <c r="N8" s="71"/>
    </row>
    <row r="9" spans="1:14" ht="22.5" customHeight="1">
      <c r="A9" s="68"/>
      <c r="C9" s="71"/>
      <c r="D9" s="71" t="s">
        <v>33</v>
      </c>
      <c r="E9" s="71"/>
      <c r="F9" s="71" t="s">
        <v>32</v>
      </c>
      <c r="G9" s="71"/>
      <c r="H9" s="72" t="s">
        <v>107</v>
      </c>
      <c r="I9" s="71"/>
      <c r="J9" s="71" t="s">
        <v>90</v>
      </c>
      <c r="K9" s="71"/>
      <c r="L9" s="71"/>
      <c r="M9" s="71"/>
      <c r="N9" s="72"/>
    </row>
    <row r="10" spans="1:14" ht="22.5" customHeight="1">
      <c r="A10" s="96"/>
      <c r="C10" s="71"/>
      <c r="D10" s="70" t="s">
        <v>34</v>
      </c>
      <c r="E10" s="71"/>
      <c r="F10" s="75" t="s">
        <v>101</v>
      </c>
      <c r="G10" s="71"/>
      <c r="H10" s="75" t="s">
        <v>114</v>
      </c>
      <c r="I10" s="71"/>
      <c r="J10" s="70" t="s">
        <v>35</v>
      </c>
      <c r="K10" s="71"/>
      <c r="L10" s="75" t="s">
        <v>94</v>
      </c>
      <c r="M10" s="71"/>
      <c r="N10" s="75" t="s">
        <v>95</v>
      </c>
    </row>
    <row r="11" spans="1:14" ht="22.5" customHeight="1">
      <c r="A11" s="96"/>
      <c r="C11" s="99"/>
      <c r="D11" s="99"/>
      <c r="E11" s="99"/>
      <c r="F11" s="99"/>
      <c r="G11" s="99"/>
      <c r="I11" s="99"/>
      <c r="J11" s="99"/>
      <c r="K11" s="99"/>
      <c r="L11" s="99"/>
      <c r="M11" s="99"/>
      <c r="N11" s="99"/>
    </row>
    <row r="12" spans="1:14" ht="22.5" customHeight="1">
      <c r="A12" s="67" t="s">
        <v>133</v>
      </c>
      <c r="C12" s="77"/>
      <c r="D12" s="77">
        <v>900000</v>
      </c>
      <c r="E12" s="77"/>
      <c r="F12" s="78">
        <v>195672</v>
      </c>
      <c r="G12" s="78"/>
      <c r="H12" s="78">
        <v>-59323</v>
      </c>
      <c r="I12" s="77"/>
      <c r="J12" s="78">
        <v>6600</v>
      </c>
      <c r="K12" s="77"/>
      <c r="L12" s="100">
        <v>27579</v>
      </c>
      <c r="M12" s="77"/>
      <c r="N12" s="77">
        <f>SUM(D12:M12)</f>
        <v>1070528</v>
      </c>
    </row>
    <row r="13" spans="1:14" ht="22.5" customHeight="1">
      <c r="A13" s="82" t="s">
        <v>136</v>
      </c>
      <c r="C13" s="77"/>
      <c r="D13" s="84" t="s">
        <v>84</v>
      </c>
      <c r="E13" s="77"/>
      <c r="F13" s="84" t="s">
        <v>84</v>
      </c>
      <c r="G13" s="78"/>
      <c r="H13" s="85">
        <v>-2950</v>
      </c>
      <c r="I13" s="77"/>
      <c r="J13" s="84" t="s">
        <v>84</v>
      </c>
      <c r="K13" s="77"/>
      <c r="L13" s="84" t="s">
        <v>84</v>
      </c>
      <c r="M13" s="77"/>
      <c r="N13" s="77">
        <f>SUM(D13:M13)</f>
        <v>-2950</v>
      </c>
    </row>
    <row r="14" spans="1:17" ht="22.5" customHeight="1">
      <c r="A14" s="86" t="s">
        <v>137</v>
      </c>
      <c r="C14" s="77"/>
      <c r="D14" s="84" t="s">
        <v>84</v>
      </c>
      <c r="E14" s="77"/>
      <c r="F14" s="84" t="s">
        <v>84</v>
      </c>
      <c r="G14" s="77"/>
      <c r="H14" s="101" t="s">
        <v>84</v>
      </c>
      <c r="I14" s="77"/>
      <c r="J14" s="84" t="s">
        <v>84</v>
      </c>
      <c r="K14" s="77"/>
      <c r="L14" s="77">
        <f>งบกำไรขาดทุน!K33</f>
        <v>-53919</v>
      </c>
      <c r="M14" s="77"/>
      <c r="N14" s="77">
        <f>SUM(D14:M14)</f>
        <v>-53919</v>
      </c>
      <c r="O14" s="69"/>
      <c r="P14" s="69"/>
      <c r="Q14" s="69"/>
    </row>
    <row r="15" spans="1:14" ht="22.5" customHeight="1" thickBot="1">
      <c r="A15" s="88" t="s">
        <v>139</v>
      </c>
      <c r="C15" s="77"/>
      <c r="D15" s="90">
        <f>SUM(D12:D14)</f>
        <v>900000</v>
      </c>
      <c r="E15" s="77"/>
      <c r="F15" s="90">
        <f>SUM(F12:F14)</f>
        <v>195672</v>
      </c>
      <c r="G15" s="77"/>
      <c r="H15" s="102">
        <f>SUM(H12:H14)</f>
        <v>-62273</v>
      </c>
      <c r="I15" s="77"/>
      <c r="J15" s="103">
        <f>SUM(J12:J14)</f>
        <v>6600</v>
      </c>
      <c r="K15" s="77"/>
      <c r="L15" s="103">
        <f>SUM(L12:L14)</f>
        <v>-26340</v>
      </c>
      <c r="M15" s="77"/>
      <c r="N15" s="90">
        <f>SUM(D15:M15)</f>
        <v>1013659</v>
      </c>
    </row>
    <row r="16" spans="1:14" ht="15" customHeight="1" thickTop="1">
      <c r="A16" s="89"/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2.5" customHeight="1">
      <c r="A17" s="67" t="s">
        <v>135</v>
      </c>
      <c r="C17" s="77"/>
      <c r="D17" s="77">
        <v>900000</v>
      </c>
      <c r="E17" s="77"/>
      <c r="F17" s="78">
        <v>195672</v>
      </c>
      <c r="G17" s="77"/>
      <c r="H17" s="78">
        <v>-88447</v>
      </c>
      <c r="I17" s="77"/>
      <c r="J17" s="78">
        <v>5700</v>
      </c>
      <c r="K17" s="77"/>
      <c r="L17" s="100">
        <v>58631</v>
      </c>
      <c r="M17" s="77"/>
      <c r="N17" s="77">
        <f>SUM(D17:L17)</f>
        <v>1071556</v>
      </c>
    </row>
    <row r="18" spans="1:14" ht="22.5" customHeight="1">
      <c r="A18" s="82" t="s">
        <v>136</v>
      </c>
      <c r="C18" s="77"/>
      <c r="D18" s="84" t="s">
        <v>84</v>
      </c>
      <c r="E18" s="77"/>
      <c r="F18" s="84" t="s">
        <v>84</v>
      </c>
      <c r="G18" s="77"/>
      <c r="H18" s="78">
        <v>-3508</v>
      </c>
      <c r="I18" s="104"/>
      <c r="J18" s="84" t="s">
        <v>84</v>
      </c>
      <c r="K18" s="104"/>
      <c r="L18" s="84" t="s">
        <v>84</v>
      </c>
      <c r="M18" s="77"/>
      <c r="N18" s="77">
        <f>SUM(D18:L18)</f>
        <v>-3508</v>
      </c>
    </row>
    <row r="19" spans="1:17" ht="22.5" customHeight="1">
      <c r="A19" s="86" t="s">
        <v>137</v>
      </c>
      <c r="C19" s="77"/>
      <c r="D19" s="84" t="s">
        <v>84</v>
      </c>
      <c r="E19" s="77"/>
      <c r="F19" s="84" t="s">
        <v>84</v>
      </c>
      <c r="G19" s="77"/>
      <c r="H19" s="101" t="s">
        <v>84</v>
      </c>
      <c r="I19" s="77"/>
      <c r="J19" s="84" t="s">
        <v>84</v>
      </c>
      <c r="K19" s="77"/>
      <c r="L19" s="77">
        <f>งบกำไรขาดทุน!M33</f>
        <v>-13660</v>
      </c>
      <c r="M19" s="77"/>
      <c r="N19" s="77">
        <f>SUM(D19:L19)</f>
        <v>-13660</v>
      </c>
      <c r="O19" s="69"/>
      <c r="P19" s="69"/>
      <c r="Q19" s="69"/>
    </row>
    <row r="20" spans="1:14" ht="22.5" customHeight="1" thickBot="1">
      <c r="A20" s="88" t="s">
        <v>138</v>
      </c>
      <c r="C20" s="77"/>
      <c r="D20" s="90">
        <f>SUM(D17:D19)</f>
        <v>900000</v>
      </c>
      <c r="E20" s="77"/>
      <c r="F20" s="90">
        <f>SUM(F17:F19)</f>
        <v>195672</v>
      </c>
      <c r="G20" s="77"/>
      <c r="H20" s="102">
        <f>SUM(H17:H19)</f>
        <v>-91955</v>
      </c>
      <c r="I20" s="77"/>
      <c r="J20" s="103">
        <f>SUM(J17:J19)</f>
        <v>5700</v>
      </c>
      <c r="K20" s="77"/>
      <c r="L20" s="90">
        <f>SUM(L17:L19)</f>
        <v>44971</v>
      </c>
      <c r="M20" s="77"/>
      <c r="N20" s="90">
        <f>SUM(N17:N19)</f>
        <v>1054388</v>
      </c>
    </row>
    <row r="21" spans="1:14" ht="22.5" customHeight="1" thickTop="1">
      <c r="A21" s="89"/>
      <c r="C21" s="77"/>
      <c r="D21" s="77"/>
      <c r="E21" s="77"/>
      <c r="F21" s="77"/>
      <c r="G21" s="77"/>
      <c r="H21" s="78"/>
      <c r="I21" s="77"/>
      <c r="J21" s="78"/>
      <c r="K21" s="77"/>
      <c r="L21" s="77"/>
      <c r="M21" s="77"/>
      <c r="N21" s="77"/>
    </row>
    <row r="22" spans="1:14" ht="22.5" customHeight="1">
      <c r="A22" s="89"/>
      <c r="C22" s="77"/>
      <c r="D22" s="77"/>
      <c r="E22" s="77"/>
      <c r="F22" s="77"/>
      <c r="G22" s="77"/>
      <c r="H22" s="78"/>
      <c r="I22" s="77"/>
      <c r="J22" s="78"/>
      <c r="K22" s="77"/>
      <c r="L22" s="77"/>
      <c r="M22" s="77"/>
      <c r="N22" s="77"/>
    </row>
    <row r="23" spans="1:14" ht="22.5" customHeight="1">
      <c r="A23" s="89"/>
      <c r="C23" s="77"/>
      <c r="D23" s="77"/>
      <c r="E23" s="77"/>
      <c r="F23" s="77"/>
      <c r="G23" s="77"/>
      <c r="H23" s="78"/>
      <c r="I23" s="77"/>
      <c r="J23" s="78"/>
      <c r="K23" s="77"/>
      <c r="L23" s="77"/>
      <c r="M23" s="77"/>
      <c r="N23" s="77"/>
    </row>
    <row r="24" spans="1:14" ht="22.5" customHeight="1">
      <c r="A24" s="89"/>
      <c r="C24" s="77"/>
      <c r="D24" s="77"/>
      <c r="E24" s="77"/>
      <c r="F24" s="77"/>
      <c r="G24" s="77"/>
      <c r="H24" s="78"/>
      <c r="I24" s="77"/>
      <c r="J24" s="78"/>
      <c r="K24" s="77"/>
      <c r="L24" s="77"/>
      <c r="M24" s="77"/>
      <c r="N24" s="77"/>
    </row>
    <row r="25" spans="1:14" ht="12.75" customHeight="1">
      <c r="A25" s="89"/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0" s="69" customFormat="1" ht="23.25" customHeight="1">
      <c r="A26" s="94"/>
      <c r="B26" s="94"/>
      <c r="C26" s="94"/>
      <c r="H26" s="77"/>
      <c r="I26" s="77"/>
      <c r="J26" s="77"/>
    </row>
  </sheetData>
  <sheetProtection/>
  <mergeCells count="6">
    <mergeCell ref="D6:N6"/>
    <mergeCell ref="J7:L7"/>
    <mergeCell ref="A1:L1"/>
    <mergeCell ref="A2:L2"/>
    <mergeCell ref="A3:O3"/>
    <mergeCell ref="D5:N5"/>
  </mergeCells>
  <printOptions/>
  <pageMargins left="0.7086614173228347" right="0.35433070866141736" top="0.7874015748031497" bottom="0.7874015748031497" header="0.3937007874015748" footer="0.31496062992125984"/>
  <pageSetup firstPageNumber="8" useFirstPageNumber="1" horizontalDpi="600" verticalDpi="600" orientation="landscape" paperSize="9" scale="90" r:id="rId1"/>
  <headerFooter alignWithMargins="0">
    <oddFooter>&amp;Lหมายเหตุประกอบงบการเงินเป็นส่วนหนึ่งของงบการเงินนี้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zoomScaleSheetLayoutView="100" zoomScalePageLayoutView="0" workbookViewId="0" topLeftCell="A46">
      <selection activeCell="H62" sqref="H62"/>
    </sheetView>
  </sheetViews>
  <sheetFormatPr defaultColWidth="9.140625" defaultRowHeight="21.75" customHeight="1"/>
  <cols>
    <col min="1" max="2" width="2.28125" style="69" customWidth="1"/>
    <col min="3" max="3" width="5.00390625" style="94" customWidth="1"/>
    <col min="4" max="4" width="4.8515625" style="94" customWidth="1"/>
    <col min="5" max="5" width="34.00390625" style="94" customWidth="1"/>
    <col min="6" max="6" width="2.7109375" style="69" customWidth="1"/>
    <col min="7" max="7" width="4.7109375" style="69" customWidth="1"/>
    <col min="8" max="8" width="15.7109375" style="149" customWidth="1"/>
    <col min="9" max="9" width="1.421875" style="69" customWidth="1"/>
    <col min="10" max="10" width="15.7109375" style="83" customWidth="1"/>
    <col min="11" max="11" width="1.421875" style="69" customWidth="1"/>
    <col min="12" max="12" width="15.7109375" style="83" customWidth="1"/>
    <col min="13" max="13" width="1.421875" style="69" customWidth="1"/>
    <col min="14" max="14" width="15.7109375" style="83" customWidth="1"/>
    <col min="15" max="15" width="9.28125" style="69" bestFit="1" customWidth="1"/>
    <col min="16" max="16384" width="9.140625" style="69" customWidth="1"/>
  </cols>
  <sheetData>
    <row r="1" spans="1:14" ht="26.25">
      <c r="A1" s="118" t="s">
        <v>0</v>
      </c>
      <c r="B1" s="118"/>
      <c r="C1" s="119"/>
      <c r="D1" s="119"/>
      <c r="E1" s="119"/>
      <c r="F1" s="119"/>
      <c r="G1" s="119"/>
      <c r="H1" s="120"/>
      <c r="I1" s="119"/>
      <c r="J1" s="121"/>
      <c r="K1" s="122"/>
      <c r="L1" s="121"/>
      <c r="M1" s="65"/>
      <c r="N1" s="123" t="s">
        <v>126</v>
      </c>
    </row>
    <row r="2" spans="1:14" ht="21.75" customHeight="1">
      <c r="A2" s="118" t="s">
        <v>52</v>
      </c>
      <c r="B2" s="118"/>
      <c r="C2" s="119"/>
      <c r="D2" s="119"/>
      <c r="E2" s="119"/>
      <c r="F2" s="119"/>
      <c r="G2" s="119"/>
      <c r="H2" s="120"/>
      <c r="I2" s="119"/>
      <c r="J2" s="121"/>
      <c r="K2" s="122"/>
      <c r="L2" s="121"/>
      <c r="M2" s="65"/>
      <c r="N2" s="123" t="s">
        <v>127</v>
      </c>
    </row>
    <row r="3" spans="1:14" ht="26.25">
      <c r="A3" s="53" t="s">
        <v>132</v>
      </c>
      <c r="B3" s="5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3:14" ht="22.5" customHeight="1">
      <c r="C4" s="61"/>
      <c r="D4" s="61"/>
      <c r="E4" s="61"/>
      <c r="H4" s="170" t="s">
        <v>39</v>
      </c>
      <c r="I4" s="170"/>
      <c r="J4" s="170"/>
      <c r="K4" s="170"/>
      <c r="L4" s="170"/>
      <c r="M4" s="170"/>
      <c r="N4" s="170"/>
    </row>
    <row r="5" spans="3:14" ht="22.5" customHeight="1">
      <c r="C5" s="61"/>
      <c r="D5" s="61"/>
      <c r="E5" s="61"/>
      <c r="H5" s="171" t="s">
        <v>2</v>
      </c>
      <c r="I5" s="174"/>
      <c r="J5" s="171"/>
      <c r="K5" s="105"/>
      <c r="L5" s="170" t="s">
        <v>3</v>
      </c>
      <c r="M5" s="175"/>
      <c r="N5" s="170"/>
    </row>
    <row r="6" spans="3:14" ht="22.5" customHeight="1">
      <c r="C6" s="61"/>
      <c r="D6" s="61"/>
      <c r="E6" s="61"/>
      <c r="H6" s="125">
        <v>2553</v>
      </c>
      <c r="J6" s="125">
        <v>2552</v>
      </c>
      <c r="K6" s="105"/>
      <c r="L6" s="125">
        <v>2553</v>
      </c>
      <c r="N6" s="125">
        <v>2552</v>
      </c>
    </row>
    <row r="7" spans="3:14" ht="22.5" customHeight="1">
      <c r="C7" s="61"/>
      <c r="D7" s="61"/>
      <c r="E7" s="61"/>
      <c r="H7" s="126"/>
      <c r="J7" s="126"/>
      <c r="K7" s="105"/>
      <c r="L7" s="127"/>
      <c r="M7" s="71"/>
      <c r="N7" s="127"/>
    </row>
    <row r="8" spans="1:14" ht="17.25" customHeight="1">
      <c r="A8" s="128" t="s">
        <v>53</v>
      </c>
      <c r="D8" s="128"/>
      <c r="E8" s="128"/>
      <c r="F8" s="105"/>
      <c r="G8" s="105"/>
      <c r="H8" s="129"/>
      <c r="I8" s="105"/>
      <c r="J8" s="129"/>
      <c r="K8" s="77"/>
      <c r="L8" s="130"/>
      <c r="M8" s="106"/>
      <c r="N8" s="130"/>
    </row>
    <row r="9" spans="1:14" ht="21" customHeight="1">
      <c r="A9" s="131" t="s">
        <v>157</v>
      </c>
      <c r="F9" s="105"/>
      <c r="G9" s="105"/>
      <c r="H9" s="132">
        <f>งบกำไรขาดทุน!G29</f>
        <v>-4937</v>
      </c>
      <c r="I9" s="133"/>
      <c r="J9" s="132">
        <f>งบกำไรขาดทุน!I29</f>
        <v>-13129</v>
      </c>
      <c r="K9" s="133"/>
      <c r="L9" s="132">
        <f>งบกำไรขาดทุน!K29</f>
        <v>-53919</v>
      </c>
      <c r="M9" s="134"/>
      <c r="N9" s="135">
        <f>งบกำไรขาดทุน!M29</f>
        <v>-13660</v>
      </c>
    </row>
    <row r="10" spans="1:14" ht="18" customHeight="1">
      <c r="A10" s="136" t="s">
        <v>96</v>
      </c>
      <c r="F10" s="105"/>
      <c r="G10" s="105"/>
      <c r="H10" s="132"/>
      <c r="I10" s="133"/>
      <c r="J10" s="132"/>
      <c r="K10" s="133"/>
      <c r="L10" s="132"/>
      <c r="M10" s="134"/>
      <c r="N10" s="132"/>
    </row>
    <row r="11" spans="1:14" ht="21" customHeight="1">
      <c r="A11" s="94" t="s">
        <v>54</v>
      </c>
      <c r="F11" s="105"/>
      <c r="G11" s="105"/>
      <c r="H11" s="132">
        <v>12159</v>
      </c>
      <c r="I11" s="133"/>
      <c r="J11" s="132">
        <v>12451</v>
      </c>
      <c r="K11" s="133"/>
      <c r="L11" s="132">
        <v>8879</v>
      </c>
      <c r="M11" s="134"/>
      <c r="N11" s="130">
        <v>9114</v>
      </c>
    </row>
    <row r="12" spans="1:14" ht="21" customHeight="1">
      <c r="A12" s="94" t="s">
        <v>63</v>
      </c>
      <c r="F12" s="105"/>
      <c r="G12" s="105"/>
      <c r="H12" s="132">
        <v>-41</v>
      </c>
      <c r="I12" s="133"/>
      <c r="J12" s="132">
        <v>-104</v>
      </c>
      <c r="K12" s="133"/>
      <c r="L12" s="132">
        <v>-19</v>
      </c>
      <c r="M12" s="134"/>
      <c r="N12" s="130">
        <v>-312</v>
      </c>
    </row>
    <row r="13" spans="1:14" ht="21" customHeight="1">
      <c r="A13" s="94" t="s">
        <v>72</v>
      </c>
      <c r="F13" s="105"/>
      <c r="G13" s="105"/>
      <c r="H13" s="132">
        <v>-594</v>
      </c>
      <c r="I13" s="133"/>
      <c r="J13" s="132">
        <v>-850</v>
      </c>
      <c r="K13" s="133"/>
      <c r="L13" s="132">
        <v>-594</v>
      </c>
      <c r="M13" s="134"/>
      <c r="N13" s="130">
        <v>-850</v>
      </c>
    </row>
    <row r="14" spans="1:14" ht="21" customHeight="1">
      <c r="A14" s="137" t="s">
        <v>93</v>
      </c>
      <c r="F14" s="105"/>
      <c r="G14" s="105"/>
      <c r="H14" s="138" t="s">
        <v>84</v>
      </c>
      <c r="I14" s="133"/>
      <c r="J14" s="139" t="s">
        <v>84</v>
      </c>
      <c r="K14" s="133"/>
      <c r="L14" s="132">
        <v>49939</v>
      </c>
      <c r="M14" s="134"/>
      <c r="N14" s="130">
        <v>883</v>
      </c>
    </row>
    <row r="15" spans="1:14" ht="21" customHeight="1">
      <c r="A15" s="94" t="s">
        <v>62</v>
      </c>
      <c r="F15" s="105"/>
      <c r="G15" s="105"/>
      <c r="H15" s="132">
        <v>324</v>
      </c>
      <c r="I15" s="133"/>
      <c r="J15" s="132">
        <v>669</v>
      </c>
      <c r="K15" s="133"/>
      <c r="L15" s="132">
        <v>184</v>
      </c>
      <c r="M15" s="134"/>
      <c r="N15" s="130">
        <v>411</v>
      </c>
    </row>
    <row r="16" spans="1:14" ht="21" customHeight="1">
      <c r="A16" s="94" t="s">
        <v>151</v>
      </c>
      <c r="B16" s="83"/>
      <c r="C16" s="155"/>
      <c r="D16" s="155"/>
      <c r="E16" s="155"/>
      <c r="F16" s="105"/>
      <c r="G16" s="105"/>
      <c r="H16" s="132">
        <v>-435</v>
      </c>
      <c r="I16" s="133"/>
      <c r="J16" s="141" t="s">
        <v>84</v>
      </c>
      <c r="K16" s="133"/>
      <c r="L16" s="132">
        <v>-435</v>
      </c>
      <c r="M16" s="134"/>
      <c r="N16" s="141" t="s">
        <v>84</v>
      </c>
    </row>
    <row r="17" spans="1:14" ht="21" customHeight="1">
      <c r="A17" s="137" t="s">
        <v>161</v>
      </c>
      <c r="F17" s="105"/>
      <c r="G17" s="105"/>
      <c r="H17" s="138">
        <v>354</v>
      </c>
      <c r="I17" s="133"/>
      <c r="J17" s="138">
        <v>2</v>
      </c>
      <c r="K17" s="133"/>
      <c r="L17" s="138">
        <v>354</v>
      </c>
      <c r="M17" s="134"/>
      <c r="N17" s="138">
        <v>2</v>
      </c>
    </row>
    <row r="18" spans="1:14" ht="21" customHeight="1">
      <c r="A18" s="82" t="s">
        <v>108</v>
      </c>
      <c r="F18" s="105"/>
      <c r="G18" s="105"/>
      <c r="H18" s="138" t="s">
        <v>84</v>
      </c>
      <c r="I18" s="133"/>
      <c r="J18" s="138">
        <v>750</v>
      </c>
      <c r="K18" s="133"/>
      <c r="L18" s="138" t="s">
        <v>84</v>
      </c>
      <c r="M18" s="134"/>
      <c r="N18" s="138" t="s">
        <v>84</v>
      </c>
    </row>
    <row r="19" spans="1:14" ht="21" customHeight="1">
      <c r="A19" s="94" t="s">
        <v>55</v>
      </c>
      <c r="F19" s="105"/>
      <c r="G19" s="105"/>
      <c r="H19" s="132"/>
      <c r="I19" s="133"/>
      <c r="J19" s="132"/>
      <c r="K19" s="133"/>
      <c r="L19" s="140"/>
      <c r="M19" s="134"/>
      <c r="N19" s="140"/>
    </row>
    <row r="20" spans="1:14" ht="21" customHeight="1">
      <c r="A20" s="94" t="s">
        <v>56</v>
      </c>
      <c r="F20" s="105"/>
      <c r="G20" s="105"/>
      <c r="H20" s="132">
        <v>13306</v>
      </c>
      <c r="I20" s="133"/>
      <c r="J20" s="132">
        <v>11093</v>
      </c>
      <c r="K20" s="133"/>
      <c r="L20" s="132">
        <v>13194</v>
      </c>
      <c r="M20" s="134"/>
      <c r="N20" s="135">
        <v>11092</v>
      </c>
    </row>
    <row r="21" spans="1:14" ht="21" customHeight="1">
      <c r="A21" s="94" t="s">
        <v>43</v>
      </c>
      <c r="F21" s="105"/>
      <c r="G21" s="105"/>
      <c r="H21" s="132">
        <v>21585</v>
      </c>
      <c r="I21" s="133"/>
      <c r="J21" s="132">
        <v>-16633</v>
      </c>
      <c r="K21" s="133"/>
      <c r="L21" s="132">
        <v>17037</v>
      </c>
      <c r="M21" s="134"/>
      <c r="N21" s="132">
        <v>-17472</v>
      </c>
    </row>
    <row r="22" spans="1:14" ht="21" customHeight="1">
      <c r="A22" s="94" t="s">
        <v>42</v>
      </c>
      <c r="F22" s="105"/>
      <c r="G22" s="105"/>
      <c r="H22" s="138" t="s">
        <v>84</v>
      </c>
      <c r="I22" s="133"/>
      <c r="J22" s="141">
        <v>300</v>
      </c>
      <c r="K22" s="133"/>
      <c r="L22" s="138" t="s">
        <v>84</v>
      </c>
      <c r="M22" s="134"/>
      <c r="N22" s="141" t="s">
        <v>84</v>
      </c>
    </row>
    <row r="23" spans="1:14" ht="21" customHeight="1" hidden="1">
      <c r="A23" s="137" t="s">
        <v>109</v>
      </c>
      <c r="F23" s="105"/>
      <c r="G23" s="105"/>
      <c r="H23" s="138"/>
      <c r="I23" s="133"/>
      <c r="J23" s="141" t="s">
        <v>84</v>
      </c>
      <c r="K23" s="133"/>
      <c r="L23" s="138"/>
      <c r="M23" s="134"/>
      <c r="N23" s="138" t="s">
        <v>84</v>
      </c>
    </row>
    <row r="24" spans="1:14" ht="21" customHeight="1">
      <c r="A24" s="94" t="s">
        <v>13</v>
      </c>
      <c r="F24" s="105"/>
      <c r="G24" s="105"/>
      <c r="H24" s="132">
        <v>-8606</v>
      </c>
      <c r="I24" s="133"/>
      <c r="J24" s="132">
        <v>-851</v>
      </c>
      <c r="K24" s="133"/>
      <c r="L24" s="132">
        <v>-4152</v>
      </c>
      <c r="M24" s="134"/>
      <c r="N24" s="130">
        <v>-1438</v>
      </c>
    </row>
    <row r="25" spans="1:14" ht="21" customHeight="1">
      <c r="A25" s="94" t="s">
        <v>16</v>
      </c>
      <c r="F25" s="105"/>
      <c r="G25" s="105"/>
      <c r="H25" s="132">
        <v>11365</v>
      </c>
      <c r="I25" s="133"/>
      <c r="J25" s="132">
        <v>-382</v>
      </c>
      <c r="K25" s="133"/>
      <c r="L25" s="132">
        <v>11365</v>
      </c>
      <c r="M25" s="134"/>
      <c r="N25" s="130">
        <v>-297</v>
      </c>
    </row>
    <row r="26" spans="1:14" ht="21" customHeight="1">
      <c r="A26" s="94" t="s">
        <v>57</v>
      </c>
      <c r="F26" s="105"/>
      <c r="G26" s="105"/>
      <c r="H26" s="132"/>
      <c r="I26" s="133"/>
      <c r="J26" s="132"/>
      <c r="K26" s="133"/>
      <c r="L26" s="132"/>
      <c r="M26" s="134"/>
      <c r="N26" s="132"/>
    </row>
    <row r="27" spans="1:14" ht="21" customHeight="1">
      <c r="A27" s="94" t="s">
        <v>21</v>
      </c>
      <c r="E27" s="69"/>
      <c r="F27" s="105"/>
      <c r="G27" s="105"/>
      <c r="H27" s="132"/>
      <c r="I27" s="133"/>
      <c r="J27" s="132"/>
      <c r="K27" s="133"/>
      <c r="L27" s="132"/>
      <c r="M27" s="134"/>
      <c r="N27" s="132"/>
    </row>
    <row r="28" spans="1:14" ht="21" customHeight="1">
      <c r="A28" s="137" t="s">
        <v>81</v>
      </c>
      <c r="B28" s="94"/>
      <c r="E28" s="142"/>
      <c r="F28" s="105"/>
      <c r="G28" s="105"/>
      <c r="H28" s="132">
        <v>-46</v>
      </c>
      <c r="I28" s="133"/>
      <c r="J28" s="132">
        <v>-10607</v>
      </c>
      <c r="K28" s="133"/>
      <c r="L28" s="132">
        <v>-1354</v>
      </c>
      <c r="M28" s="134"/>
      <c r="N28" s="130">
        <v>-10124</v>
      </c>
    </row>
    <row r="29" spans="1:14" ht="21" customHeight="1">
      <c r="A29" s="137" t="s">
        <v>111</v>
      </c>
      <c r="B29" s="94"/>
      <c r="E29" s="69"/>
      <c r="F29" s="105"/>
      <c r="G29" s="105"/>
      <c r="H29" s="132">
        <v>-9563</v>
      </c>
      <c r="I29" s="133"/>
      <c r="J29" s="132">
        <v>255</v>
      </c>
      <c r="K29" s="133"/>
      <c r="L29" s="132">
        <v>-9574</v>
      </c>
      <c r="M29" s="134"/>
      <c r="N29" s="130">
        <v>2291</v>
      </c>
    </row>
    <row r="30" spans="1:14" ht="21" customHeight="1">
      <c r="A30" s="94" t="s">
        <v>22</v>
      </c>
      <c r="F30" s="105"/>
      <c r="G30" s="105"/>
      <c r="H30" s="132">
        <v>-3266</v>
      </c>
      <c r="I30" s="133"/>
      <c r="J30" s="132">
        <v>-3620</v>
      </c>
      <c r="K30" s="133"/>
      <c r="L30" s="132">
        <v>-2392</v>
      </c>
      <c r="M30" s="134"/>
      <c r="N30" s="130">
        <v>-2989</v>
      </c>
    </row>
    <row r="31" spans="1:14" s="83" customFormat="1" ht="21" customHeight="1">
      <c r="A31" s="165" t="s">
        <v>105</v>
      </c>
      <c r="C31" s="155"/>
      <c r="D31" s="155"/>
      <c r="E31" s="155"/>
      <c r="F31" s="148"/>
      <c r="G31" s="148"/>
      <c r="H31" s="143">
        <v>-3968</v>
      </c>
      <c r="I31" s="132"/>
      <c r="J31" s="143">
        <v>563</v>
      </c>
      <c r="K31" s="132"/>
      <c r="L31" s="143">
        <v>-3951</v>
      </c>
      <c r="M31" s="140"/>
      <c r="N31" s="144">
        <v>964</v>
      </c>
    </row>
    <row r="32" spans="1:14" ht="21" customHeight="1" hidden="1">
      <c r="A32" s="137" t="s">
        <v>143</v>
      </c>
      <c r="F32" s="105"/>
      <c r="G32" s="105"/>
      <c r="H32" s="138"/>
      <c r="I32" s="133"/>
      <c r="J32" s="141" t="s">
        <v>84</v>
      </c>
      <c r="K32" s="133"/>
      <c r="L32" s="138" t="s">
        <v>84</v>
      </c>
      <c r="M32" s="134"/>
      <c r="N32" s="141" t="s">
        <v>84</v>
      </c>
    </row>
    <row r="33" spans="1:14" ht="21" customHeight="1" hidden="1">
      <c r="A33" s="137" t="s">
        <v>144</v>
      </c>
      <c r="F33" s="105"/>
      <c r="G33" s="105"/>
      <c r="H33" s="138"/>
      <c r="I33" s="133"/>
      <c r="J33" s="141" t="s">
        <v>84</v>
      </c>
      <c r="K33" s="133"/>
      <c r="L33" s="138" t="s">
        <v>84</v>
      </c>
      <c r="M33" s="134"/>
      <c r="N33" s="141" t="s">
        <v>84</v>
      </c>
    </row>
    <row r="34" spans="1:14" ht="21" customHeight="1">
      <c r="A34" s="55" t="s">
        <v>164</v>
      </c>
      <c r="F34" s="105"/>
      <c r="G34" s="105"/>
      <c r="H34" s="132">
        <f>SUM(H9:H33)</f>
        <v>27637</v>
      </c>
      <c r="I34" s="133"/>
      <c r="J34" s="132">
        <f>SUM(J9:J33)</f>
        <v>-20093</v>
      </c>
      <c r="K34" s="133"/>
      <c r="L34" s="132">
        <f>SUM(L9:L33)</f>
        <v>24562</v>
      </c>
      <c r="M34" s="134"/>
      <c r="N34" s="132">
        <f>SUM(N9:N33)</f>
        <v>-22385</v>
      </c>
    </row>
    <row r="35" spans="1:14" ht="21" customHeight="1">
      <c r="A35" s="82" t="s">
        <v>66</v>
      </c>
      <c r="F35" s="105"/>
      <c r="G35" s="105"/>
      <c r="H35" s="132">
        <v>-2679</v>
      </c>
      <c r="I35" s="133"/>
      <c r="J35" s="132">
        <v>-2121</v>
      </c>
      <c r="K35" s="133"/>
      <c r="L35" s="140">
        <v>-2052</v>
      </c>
      <c r="M35" s="134"/>
      <c r="N35" s="130">
        <v>-2121</v>
      </c>
    </row>
    <row r="36" spans="1:14" ht="21" customHeight="1">
      <c r="A36" s="94" t="s">
        <v>64</v>
      </c>
      <c r="F36" s="105"/>
      <c r="G36" s="105"/>
      <c r="H36" s="132">
        <v>-2326</v>
      </c>
      <c r="I36" s="133"/>
      <c r="J36" s="132">
        <v>-2891</v>
      </c>
      <c r="K36" s="133"/>
      <c r="L36" s="132">
        <v>-1905</v>
      </c>
      <c r="M36" s="134"/>
      <c r="N36" s="130">
        <v>-2400</v>
      </c>
    </row>
    <row r="37" spans="1:14" ht="21.75" customHeight="1">
      <c r="A37" s="128" t="s">
        <v>163</v>
      </c>
      <c r="D37" s="128"/>
      <c r="E37" s="128"/>
      <c r="F37" s="105"/>
      <c r="G37" s="105"/>
      <c r="H37" s="145">
        <f>SUM(H34:H36)</f>
        <v>22632</v>
      </c>
      <c r="I37" s="134"/>
      <c r="J37" s="145">
        <f>SUM(J34:J36)</f>
        <v>-25105</v>
      </c>
      <c r="K37" s="134"/>
      <c r="L37" s="145">
        <f>SUM(L34:L36)</f>
        <v>20605</v>
      </c>
      <c r="M37" s="134"/>
      <c r="N37" s="145">
        <f>SUM(N34:N36)</f>
        <v>-26906</v>
      </c>
    </row>
    <row r="38" spans="1:14" ht="9.75" customHeight="1">
      <c r="A38" s="128"/>
      <c r="D38" s="128"/>
      <c r="E38" s="128"/>
      <c r="F38" s="105"/>
      <c r="G38" s="105"/>
      <c r="H38" s="129"/>
      <c r="I38" s="105"/>
      <c r="J38" s="130"/>
      <c r="K38" s="77"/>
      <c r="L38" s="130"/>
      <c r="M38" s="106"/>
      <c r="N38" s="130"/>
    </row>
    <row r="39" spans="1:14" ht="21.75" customHeight="1">
      <c r="A39" s="128"/>
      <c r="D39" s="128"/>
      <c r="E39" s="69"/>
      <c r="F39" s="71"/>
      <c r="G39" s="71"/>
      <c r="H39" s="129"/>
      <c r="J39" s="130"/>
      <c r="K39" s="77"/>
      <c r="L39" s="130"/>
      <c r="M39" s="77"/>
      <c r="N39" s="130"/>
    </row>
    <row r="40" spans="1:14" ht="26.25">
      <c r="A40" s="118" t="s">
        <v>0</v>
      </c>
      <c r="B40" s="118"/>
      <c r="C40" s="61"/>
      <c r="D40" s="61"/>
      <c r="E40" s="61"/>
      <c r="F40" s="61"/>
      <c r="G40" s="61"/>
      <c r="H40" s="146"/>
      <c r="I40" s="61"/>
      <c r="M40" s="65"/>
      <c r="N40" s="123" t="s">
        <v>126</v>
      </c>
    </row>
    <row r="41" spans="1:14" ht="21.75" customHeight="1">
      <c r="A41" s="118" t="s">
        <v>102</v>
      </c>
      <c r="B41" s="118"/>
      <c r="C41" s="61"/>
      <c r="D41" s="61"/>
      <c r="E41" s="61"/>
      <c r="F41" s="61"/>
      <c r="G41" s="61"/>
      <c r="H41" s="146"/>
      <c r="I41" s="61"/>
      <c r="M41" s="65"/>
      <c r="N41" s="123" t="s">
        <v>127</v>
      </c>
    </row>
    <row r="42" spans="1:14" ht="26.25">
      <c r="A42" s="147" t="s">
        <v>132</v>
      </c>
      <c r="B42" s="118"/>
      <c r="C42" s="61"/>
      <c r="D42" s="61"/>
      <c r="E42" s="61"/>
      <c r="F42" s="61"/>
      <c r="G42" s="61"/>
      <c r="H42" s="146"/>
      <c r="I42" s="61"/>
      <c r="N42" s="148"/>
    </row>
    <row r="43" spans="3:14" ht="21" customHeight="1">
      <c r="C43" s="61"/>
      <c r="D43" s="61"/>
      <c r="E43" s="61"/>
      <c r="H43" s="170" t="s">
        <v>39</v>
      </c>
      <c r="I43" s="170"/>
      <c r="J43" s="170"/>
      <c r="K43" s="170"/>
      <c r="L43" s="170"/>
      <c r="M43" s="170"/>
      <c r="N43" s="170"/>
    </row>
    <row r="44" spans="3:14" ht="21" customHeight="1">
      <c r="C44" s="61"/>
      <c r="D44" s="61"/>
      <c r="E44" s="61"/>
      <c r="H44" s="171" t="s">
        <v>2</v>
      </c>
      <c r="I44" s="171"/>
      <c r="J44" s="171"/>
      <c r="K44" s="105"/>
      <c r="L44" s="170" t="s">
        <v>3</v>
      </c>
      <c r="M44" s="170"/>
      <c r="N44" s="170"/>
    </row>
    <row r="45" spans="3:14" ht="21" customHeight="1">
      <c r="C45" s="61"/>
      <c r="D45" s="61"/>
      <c r="E45" s="61"/>
      <c r="H45" s="125">
        <v>2553</v>
      </c>
      <c r="J45" s="125">
        <v>2552</v>
      </c>
      <c r="K45" s="105"/>
      <c r="L45" s="125">
        <v>2553</v>
      </c>
      <c r="N45" s="125">
        <v>2552</v>
      </c>
    </row>
    <row r="46" spans="1:14" ht="21.75" customHeight="1">
      <c r="A46" s="128" t="s">
        <v>58</v>
      </c>
      <c r="D46" s="128"/>
      <c r="E46" s="128"/>
      <c r="F46" s="105"/>
      <c r="G46" s="105"/>
      <c r="I46" s="105"/>
      <c r="J46" s="149"/>
      <c r="K46" s="77"/>
      <c r="L46" s="130"/>
      <c r="M46" s="106"/>
      <c r="N46" s="130"/>
    </row>
    <row r="47" spans="1:14" ht="21" customHeight="1">
      <c r="A47" s="94" t="s">
        <v>65</v>
      </c>
      <c r="H47" s="132">
        <v>60</v>
      </c>
      <c r="I47" s="134"/>
      <c r="J47" s="132">
        <v>104</v>
      </c>
      <c r="K47" s="133"/>
      <c r="L47" s="157" t="s">
        <v>84</v>
      </c>
      <c r="M47" s="133"/>
      <c r="N47" s="141">
        <v>83</v>
      </c>
    </row>
    <row r="48" spans="1:14" ht="21" customHeight="1">
      <c r="A48" s="94" t="s">
        <v>71</v>
      </c>
      <c r="H48" s="132">
        <v>594</v>
      </c>
      <c r="I48" s="134"/>
      <c r="J48" s="141">
        <v>750</v>
      </c>
      <c r="K48" s="133"/>
      <c r="L48" s="132">
        <v>594</v>
      </c>
      <c r="M48" s="133"/>
      <c r="N48" s="141">
        <v>750</v>
      </c>
    </row>
    <row r="49" spans="1:14" s="83" customFormat="1" ht="21" customHeight="1">
      <c r="A49" s="155" t="s">
        <v>162</v>
      </c>
      <c r="C49" s="155"/>
      <c r="D49" s="155"/>
      <c r="E49" s="155"/>
      <c r="H49" s="132">
        <v>1800</v>
      </c>
      <c r="I49" s="140"/>
      <c r="J49" s="138" t="s">
        <v>84</v>
      </c>
      <c r="K49" s="132"/>
      <c r="L49" s="132">
        <v>1800</v>
      </c>
      <c r="M49" s="132"/>
      <c r="N49" s="138" t="s">
        <v>84</v>
      </c>
    </row>
    <row r="50" spans="1:14" ht="21" customHeight="1">
      <c r="A50" s="94" t="s">
        <v>59</v>
      </c>
      <c r="H50" s="132">
        <v>-350</v>
      </c>
      <c r="I50" s="134"/>
      <c r="J50" s="140">
        <v>-1186</v>
      </c>
      <c r="K50" s="133"/>
      <c r="L50" s="132">
        <v>-350</v>
      </c>
      <c r="M50" s="133"/>
      <c r="N50" s="130">
        <v>-1014</v>
      </c>
    </row>
    <row r="51" spans="1:14" ht="21.75" customHeight="1">
      <c r="A51" s="128" t="s">
        <v>165</v>
      </c>
      <c r="D51" s="128"/>
      <c r="E51" s="128"/>
      <c r="H51" s="145">
        <f>SUM(H47:H50)</f>
        <v>2104</v>
      </c>
      <c r="I51" s="134"/>
      <c r="J51" s="145">
        <f>SUM(J47:J50)</f>
        <v>-332</v>
      </c>
      <c r="K51" s="133"/>
      <c r="L51" s="150">
        <f>SUM(L47:L50)</f>
        <v>2044</v>
      </c>
      <c r="M51" s="133"/>
      <c r="N51" s="150">
        <f>SUM(N47:N50)</f>
        <v>-181</v>
      </c>
    </row>
    <row r="52" spans="1:14" ht="12" customHeight="1">
      <c r="A52" s="94"/>
      <c r="H52" s="140"/>
      <c r="I52" s="134"/>
      <c r="J52" s="140"/>
      <c r="K52" s="133"/>
      <c r="L52" s="140"/>
      <c r="M52" s="133"/>
      <c r="N52" s="140"/>
    </row>
    <row r="53" spans="1:14" ht="21.75" customHeight="1">
      <c r="A53" s="128" t="s">
        <v>60</v>
      </c>
      <c r="D53" s="128"/>
      <c r="E53" s="128"/>
      <c r="H53" s="140"/>
      <c r="I53" s="134"/>
      <c r="J53" s="140"/>
      <c r="K53" s="133"/>
      <c r="L53" s="132"/>
      <c r="M53" s="133"/>
      <c r="N53" s="132"/>
    </row>
    <row r="54" spans="1:14" ht="21.75" customHeight="1">
      <c r="A54" s="94" t="s">
        <v>145</v>
      </c>
      <c r="D54" s="128"/>
      <c r="E54" s="128"/>
      <c r="H54" s="132">
        <v>-3395</v>
      </c>
      <c r="I54" s="134"/>
      <c r="J54" s="141">
        <v>-2270</v>
      </c>
      <c r="K54" s="133"/>
      <c r="L54" s="132">
        <v>-1410</v>
      </c>
      <c r="M54" s="133"/>
      <c r="N54" s="138">
        <v>-386</v>
      </c>
    </row>
    <row r="55" spans="1:16" ht="21.75" customHeight="1">
      <c r="A55" s="94" t="s">
        <v>61</v>
      </c>
      <c r="B55" s="94"/>
      <c r="H55" s="130">
        <v>-18309</v>
      </c>
      <c r="J55" s="141">
        <v>-662</v>
      </c>
      <c r="K55" s="77"/>
      <c r="L55" s="130">
        <v>-15438</v>
      </c>
      <c r="M55" s="77"/>
      <c r="N55" s="141">
        <v>-662</v>
      </c>
      <c r="P55" s="151"/>
    </row>
    <row r="56" spans="1:14" ht="21.75" customHeight="1">
      <c r="A56" s="128" t="s">
        <v>166</v>
      </c>
      <c r="D56" s="128"/>
      <c r="E56" s="128"/>
      <c r="H56" s="145">
        <f>SUM(H54:H55)</f>
        <v>-21704</v>
      </c>
      <c r="I56" s="134"/>
      <c r="J56" s="145">
        <f>SUM(J54:J55)</f>
        <v>-2932</v>
      </c>
      <c r="K56" s="133"/>
      <c r="L56" s="145">
        <f>SUM(L54:L55)</f>
        <v>-16848</v>
      </c>
      <c r="M56" s="133"/>
      <c r="N56" s="145">
        <f>SUM(N54:N55)</f>
        <v>-1048</v>
      </c>
    </row>
    <row r="57" spans="1:14" ht="4.5" customHeight="1">
      <c r="A57" s="128"/>
      <c r="D57" s="128"/>
      <c r="E57" s="128"/>
      <c r="H57" s="140"/>
      <c r="I57" s="134"/>
      <c r="J57" s="140"/>
      <c r="K57" s="133"/>
      <c r="L57" s="140"/>
      <c r="M57" s="133"/>
      <c r="N57" s="140"/>
    </row>
    <row r="58" spans="1:14" ht="21.75" customHeight="1">
      <c r="A58" s="128" t="s">
        <v>146</v>
      </c>
      <c r="D58" s="128"/>
      <c r="E58" s="128"/>
      <c r="H58" s="140">
        <f>H37+H51+H56</f>
        <v>3032</v>
      </c>
      <c r="I58" s="134"/>
      <c r="J58" s="140">
        <f>J37+J51+J56</f>
        <v>-28369</v>
      </c>
      <c r="K58" s="133"/>
      <c r="L58" s="140">
        <f>L37+L51+L56</f>
        <v>5801</v>
      </c>
      <c r="M58" s="133"/>
      <c r="N58" s="140">
        <f>N37+N51+N56</f>
        <v>-28135</v>
      </c>
    </row>
    <row r="59" spans="1:14" ht="5.25" customHeight="1">
      <c r="A59" s="128"/>
      <c r="D59" s="128"/>
      <c r="E59" s="128"/>
      <c r="H59" s="140"/>
      <c r="I59" s="134"/>
      <c r="J59" s="140"/>
      <c r="K59" s="133"/>
      <c r="L59" s="140"/>
      <c r="M59" s="133"/>
      <c r="N59" s="140"/>
    </row>
    <row r="60" spans="1:14" ht="21.75" customHeight="1">
      <c r="A60" s="166" t="s">
        <v>147</v>
      </c>
      <c r="D60" s="128"/>
      <c r="E60" s="128"/>
      <c r="H60" s="152">
        <v>68687</v>
      </c>
      <c r="I60" s="134"/>
      <c r="J60" s="152">
        <v>103715</v>
      </c>
      <c r="K60" s="133"/>
      <c r="L60" s="152">
        <v>31783</v>
      </c>
      <c r="M60" s="133"/>
      <c r="N60" s="152">
        <v>79776</v>
      </c>
    </row>
    <row r="61" spans="1:14" ht="6" customHeight="1">
      <c r="A61" s="128"/>
      <c r="D61" s="128"/>
      <c r="E61" s="128"/>
      <c r="H61" s="140"/>
      <c r="I61" s="134"/>
      <c r="J61" s="140"/>
      <c r="K61" s="133"/>
      <c r="L61" s="140"/>
      <c r="M61" s="133"/>
      <c r="N61" s="140"/>
    </row>
    <row r="62" spans="1:14" ht="24" customHeight="1" thickBot="1">
      <c r="A62" s="128" t="s">
        <v>148</v>
      </c>
      <c r="D62" s="128"/>
      <c r="E62" s="128"/>
      <c r="H62" s="153">
        <f>SUM(H58:H60)</f>
        <v>71719</v>
      </c>
      <c r="I62" s="134"/>
      <c r="J62" s="153">
        <f>SUM(J58:J60)</f>
        <v>75346</v>
      </c>
      <c r="K62" s="133"/>
      <c r="L62" s="154">
        <f>SUM(L58:L60)</f>
        <v>37584</v>
      </c>
      <c r="M62" s="133"/>
      <c r="N62" s="154">
        <f>SUM(N58:N60)</f>
        <v>51641</v>
      </c>
    </row>
    <row r="63" spans="1:13" ht="21" customHeight="1" thickTop="1">
      <c r="A63" s="128"/>
      <c r="D63" s="128"/>
      <c r="E63" s="128"/>
      <c r="J63" s="149"/>
      <c r="K63" s="77"/>
      <c r="M63" s="77"/>
    </row>
    <row r="64" spans="1:14" ht="21.75" customHeight="1">
      <c r="A64" s="94"/>
      <c r="B64" s="155"/>
      <c r="C64" s="160"/>
      <c r="D64" s="156"/>
      <c r="E64" s="83"/>
      <c r="F64" s="127"/>
      <c r="G64" s="127"/>
      <c r="H64" s="129"/>
      <c r="I64" s="83"/>
      <c r="J64" s="130"/>
      <c r="K64" s="130"/>
      <c r="L64" s="130"/>
      <c r="M64" s="130"/>
      <c r="N64" s="130"/>
    </row>
    <row r="65" spans="1:14" ht="21.75" customHeight="1">
      <c r="A65" s="94"/>
      <c r="B65" s="161"/>
      <c r="C65" s="83"/>
      <c r="D65" s="156"/>
      <c r="E65" s="83"/>
      <c r="F65" s="127"/>
      <c r="G65" s="127"/>
      <c r="H65" s="129"/>
      <c r="I65" s="83"/>
      <c r="J65" s="130"/>
      <c r="K65" s="130"/>
      <c r="L65" s="130"/>
      <c r="M65" s="130"/>
      <c r="N65" s="130"/>
    </row>
    <row r="66" spans="1:14" ht="21.75" customHeight="1">
      <c r="A66" s="94"/>
      <c r="B66" s="161"/>
      <c r="C66" s="83"/>
      <c r="D66" s="156"/>
      <c r="E66" s="83"/>
      <c r="F66" s="127"/>
      <c r="G66" s="127"/>
      <c r="H66" s="129"/>
      <c r="I66" s="83"/>
      <c r="J66" s="130"/>
      <c r="K66" s="130"/>
      <c r="L66" s="130"/>
      <c r="M66" s="130"/>
      <c r="N66" s="130"/>
    </row>
    <row r="67" spans="1:14" ht="10.5" customHeight="1">
      <c r="A67" s="94"/>
      <c r="B67" s="161"/>
      <c r="C67" s="83"/>
      <c r="D67" s="156"/>
      <c r="E67" s="83"/>
      <c r="F67" s="127"/>
      <c r="G67" s="127"/>
      <c r="H67" s="129"/>
      <c r="I67" s="83"/>
      <c r="J67" s="130"/>
      <c r="K67" s="130"/>
      <c r="L67" s="130"/>
      <c r="M67" s="130"/>
      <c r="N67" s="130"/>
    </row>
    <row r="68" spans="1:14" ht="21.75" customHeight="1">
      <c r="A68" s="128"/>
      <c r="B68" s="155"/>
      <c r="C68" s="160"/>
      <c r="D68" s="156"/>
      <c r="E68" s="83"/>
      <c r="F68" s="127"/>
      <c r="G68" s="127"/>
      <c r="H68" s="129"/>
      <c r="I68" s="83"/>
      <c r="J68" s="130"/>
      <c r="K68" s="130"/>
      <c r="L68" s="130"/>
      <c r="M68" s="130"/>
      <c r="N68" s="130"/>
    </row>
    <row r="69" spans="1:14" ht="21.75" customHeight="1">
      <c r="A69" s="128"/>
      <c r="B69" s="161"/>
      <c r="C69" s="161"/>
      <c r="D69" s="156"/>
      <c r="E69" s="83"/>
      <c r="F69" s="127"/>
      <c r="G69" s="127"/>
      <c r="H69" s="129"/>
      <c r="I69" s="83"/>
      <c r="J69" s="130"/>
      <c r="K69" s="130"/>
      <c r="L69" s="130"/>
      <c r="M69" s="130"/>
      <c r="N69" s="130"/>
    </row>
    <row r="70" spans="1:14" ht="10.5" customHeight="1">
      <c r="A70" s="128"/>
      <c r="B70" s="161"/>
      <c r="C70" s="161"/>
      <c r="D70" s="156"/>
      <c r="E70" s="83"/>
      <c r="F70" s="127"/>
      <c r="G70" s="127"/>
      <c r="H70" s="129"/>
      <c r="I70" s="83"/>
      <c r="J70" s="130"/>
      <c r="K70" s="130"/>
      <c r="L70" s="130"/>
      <c r="M70" s="130"/>
      <c r="N70" s="130"/>
    </row>
    <row r="71" spans="1:14" ht="21.75" customHeight="1">
      <c r="A71" s="94"/>
      <c r="B71" s="155"/>
      <c r="C71" s="162"/>
      <c r="D71" s="156"/>
      <c r="E71" s="83"/>
      <c r="F71" s="127"/>
      <c r="G71" s="127"/>
      <c r="H71" s="129"/>
      <c r="I71" s="83"/>
      <c r="J71" s="130"/>
      <c r="K71" s="130"/>
      <c r="L71" s="130"/>
      <c r="M71" s="130"/>
      <c r="N71" s="130"/>
    </row>
    <row r="72" spans="1:14" ht="21.75" customHeight="1">
      <c r="A72" s="128"/>
      <c r="B72" s="155"/>
      <c r="C72" s="155"/>
      <c r="D72" s="156"/>
      <c r="E72" s="83"/>
      <c r="F72" s="127"/>
      <c r="G72" s="127"/>
      <c r="H72" s="129"/>
      <c r="I72" s="83"/>
      <c r="J72" s="130"/>
      <c r="K72" s="130"/>
      <c r="L72" s="130"/>
      <c r="M72" s="130"/>
      <c r="N72" s="130"/>
    </row>
    <row r="73" spans="1:14" ht="21.75" customHeight="1">
      <c r="A73" s="128"/>
      <c r="B73" s="94"/>
      <c r="D73" s="128"/>
      <c r="E73" s="69"/>
      <c r="F73" s="71"/>
      <c r="G73" s="71"/>
      <c r="H73" s="129"/>
      <c r="J73" s="130"/>
      <c r="K73" s="77"/>
      <c r="L73" s="130"/>
      <c r="M73" s="77"/>
      <c r="N73" s="130"/>
    </row>
    <row r="74" spans="1:14" ht="21.75" customHeight="1">
      <c r="A74" s="128"/>
      <c r="B74" s="94"/>
      <c r="D74" s="128"/>
      <c r="E74" s="69"/>
      <c r="F74" s="71"/>
      <c r="G74" s="71"/>
      <c r="H74" s="129"/>
      <c r="J74" s="130"/>
      <c r="K74" s="77"/>
      <c r="L74" s="130"/>
      <c r="M74" s="77"/>
      <c r="N74" s="130"/>
    </row>
    <row r="75" spans="1:14" ht="21.75" customHeight="1">
      <c r="A75" s="128"/>
      <c r="B75" s="94"/>
      <c r="D75" s="128"/>
      <c r="E75" s="69"/>
      <c r="F75" s="71"/>
      <c r="G75" s="71"/>
      <c r="H75" s="129"/>
      <c r="J75" s="130"/>
      <c r="K75" s="77"/>
      <c r="L75" s="130"/>
      <c r="M75" s="77"/>
      <c r="N75" s="130"/>
    </row>
    <row r="76" spans="1:14" ht="21.75" customHeight="1">
      <c r="A76" s="128"/>
      <c r="D76" s="128"/>
      <c r="E76" s="69"/>
      <c r="F76" s="71"/>
      <c r="G76" s="71"/>
      <c r="H76" s="129"/>
      <c r="J76" s="130"/>
      <c r="K76" s="77"/>
      <c r="L76" s="130"/>
      <c r="M76" s="77"/>
      <c r="N76" s="130"/>
    </row>
    <row r="77" spans="10:14" ht="21" customHeight="1">
      <c r="J77" s="130"/>
      <c r="K77" s="77"/>
      <c r="L77" s="130"/>
      <c r="M77" s="77"/>
      <c r="N77" s="130"/>
    </row>
  </sheetData>
  <sheetProtection/>
  <mergeCells count="6">
    <mergeCell ref="H44:J44"/>
    <mergeCell ref="L44:N44"/>
    <mergeCell ref="H4:N4"/>
    <mergeCell ref="H5:J5"/>
    <mergeCell ref="L5:N5"/>
    <mergeCell ref="H43:N43"/>
  </mergeCells>
  <printOptions horizontalCentered="1"/>
  <pageMargins left="0.7086614173228347" right="0.35433070866141736" top="0.7874015748031497" bottom="0.7874015748031497" header="0.3937007874015748" footer="0.5118110236220472"/>
  <pageSetup firstPageNumber="9" useFirstPageNumber="1" horizontalDpi="600" verticalDpi="600" orientation="portrait" paperSize="9" scale="80" r:id="rId1"/>
  <headerFooter alignWithMargins="0">
    <oddFooter>&amp;Lหมายเหตุประกอบงบการเงินเป็นส่วนหนึ่งของงบการเงินนี้&amp;R&amp;P</oddFooter>
  </headerFooter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Titinan Sukthavorn</cp:lastModifiedBy>
  <cp:lastPrinted>2010-05-13T05:22:36Z</cp:lastPrinted>
  <dcterms:created xsi:type="dcterms:W3CDTF">2005-01-05T08:17:29Z</dcterms:created>
  <dcterms:modified xsi:type="dcterms:W3CDTF">2010-08-16T04:03:15Z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</Properties>
</file>